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600" windowHeight="8370" firstSheet="1" activeTab="14"/>
  </bookViews>
  <sheets>
    <sheet name="20162017 (2)" sheetId="16" r:id="rId1"/>
    <sheet name="JAN" sheetId="2" r:id="rId2"/>
    <sheet name="FEB" sheetId="3" r:id="rId3"/>
    <sheet name="MARET" sheetId="4" r:id="rId4"/>
    <sheet name="APRIL" sheetId="5" r:id="rId5"/>
    <sheet name="MEI" sheetId="6" r:id="rId6"/>
    <sheet name="JUNI" sheetId="7" r:id="rId7"/>
    <sheet name="JULI" sheetId="8" r:id="rId8"/>
    <sheet name="AGS" sheetId="9" r:id="rId9"/>
    <sheet name="SEPT" sheetId="10" r:id="rId10"/>
    <sheet name="OKT" sheetId="11" r:id="rId11"/>
    <sheet name="NOV FIT" sheetId="1" r:id="rId12"/>
    <sheet name="nov" sheetId="12" r:id="rId13"/>
    <sheet name="DES" sheetId="15" r:id="rId14"/>
    <sheet name="REKAP" sheetId="13" r:id="rId15"/>
    <sheet name="20162017" sheetId="14" r:id="rId16"/>
  </sheets>
  <calcPr calcId="125725"/>
</workbook>
</file>

<file path=xl/calcChain.xml><?xml version="1.0" encoding="utf-8"?>
<calcChain xmlns="http://schemas.openxmlformats.org/spreadsheetml/2006/main">
  <c r="E9" i="16"/>
  <c r="E8"/>
  <c r="E7"/>
  <c r="E6"/>
  <c r="O13" i="13"/>
  <c r="N13"/>
  <c r="M13"/>
  <c r="L13"/>
  <c r="K13"/>
  <c r="J13"/>
  <c r="I13"/>
  <c r="H13"/>
  <c r="G13"/>
  <c r="F13"/>
  <c r="E13"/>
  <c r="D13"/>
  <c r="C13"/>
  <c r="C17"/>
  <c r="H139" i="15" l="1"/>
  <c r="N14" i="13" s="1"/>
  <c r="I14" l="1"/>
  <c r="H14"/>
  <c r="J48" i="1"/>
  <c r="M14" i="13" s="1"/>
  <c r="O9" i="11"/>
  <c r="H15" i="10"/>
  <c r="K14" i="13" s="1"/>
  <c r="H12" i="9"/>
  <c r="J14" i="13" s="1"/>
  <c r="H21" i="7"/>
  <c r="H15" i="6"/>
  <c r="G14" i="13" s="1"/>
  <c r="H35" i="5"/>
  <c r="F14" i="13" s="1"/>
  <c r="H30" i="4"/>
  <c r="E14" i="13" s="1"/>
  <c r="H37" i="3"/>
  <c r="D14" i="13" s="1"/>
  <c r="H27" i="2"/>
  <c r="C14" i="13" s="1"/>
  <c r="N11"/>
  <c r="O11" s="1"/>
  <c r="N10"/>
  <c r="N9"/>
  <c r="N8"/>
  <c r="N7"/>
  <c r="N6"/>
  <c r="D147" i="15"/>
  <c r="N7"/>
  <c r="M10" i="13"/>
  <c r="M9"/>
  <c r="M8"/>
  <c r="M7"/>
  <c r="M6"/>
  <c r="L7"/>
  <c r="L10"/>
  <c r="L9"/>
  <c r="L8"/>
  <c r="L6"/>
  <c r="K10"/>
  <c r="K9"/>
  <c r="K8"/>
  <c r="K7"/>
  <c r="K6"/>
  <c r="J10"/>
  <c r="J9"/>
  <c r="J8"/>
  <c r="J7"/>
  <c r="J6"/>
  <c r="I10"/>
  <c r="I9"/>
  <c r="I8"/>
  <c r="I7"/>
  <c r="I6"/>
  <c r="H10"/>
  <c r="H9"/>
  <c r="H8"/>
  <c r="H7"/>
  <c r="H6"/>
  <c r="G10"/>
  <c r="G9"/>
  <c r="G8"/>
  <c r="G7"/>
  <c r="G6"/>
  <c r="F10"/>
  <c r="F9"/>
  <c r="F8"/>
  <c r="F7"/>
  <c r="F6"/>
  <c r="E10"/>
  <c r="E9"/>
  <c r="E8"/>
  <c r="E7"/>
  <c r="E6"/>
  <c r="D10"/>
  <c r="D9"/>
  <c r="D8"/>
  <c r="D7"/>
  <c r="D6"/>
  <c r="C10"/>
  <c r="D24" i="9"/>
  <c r="D20" i="8"/>
  <c r="D28" i="7"/>
  <c r="D43" i="5"/>
  <c r="C39" i="4"/>
  <c r="D35" i="2"/>
  <c r="C46" i="3"/>
  <c r="C9" i="13"/>
  <c r="C8"/>
  <c r="C7"/>
  <c r="C6"/>
  <c r="C56" i="1"/>
  <c r="D205" i="11"/>
  <c r="E23" i="10"/>
  <c r="E23" i="6"/>
  <c r="O10" i="13" l="1"/>
  <c r="E12"/>
  <c r="I12"/>
  <c r="J12"/>
  <c r="O6"/>
  <c r="M12"/>
  <c r="O7"/>
  <c r="O9"/>
  <c r="N12"/>
  <c r="O8"/>
  <c r="G12"/>
  <c r="K12"/>
  <c r="D12"/>
  <c r="H12"/>
  <c r="L12"/>
  <c r="F12"/>
  <c r="C12"/>
  <c r="Q15" l="1"/>
  <c r="O12"/>
  <c r="H182" i="15"/>
  <c r="E9" i="14"/>
  <c r="E8"/>
  <c r="E7"/>
  <c r="E6"/>
  <c r="O62" i="13"/>
  <c r="N62"/>
  <c r="M62"/>
  <c r="K62"/>
  <c r="G62"/>
  <c r="E62"/>
  <c r="P60"/>
  <c r="J59"/>
  <c r="J62" s="1"/>
  <c r="I59"/>
  <c r="I62" s="1"/>
  <c r="H59"/>
  <c r="H62" s="1"/>
  <c r="F58"/>
  <c r="F62" s="1"/>
  <c r="D58"/>
  <c r="D62" s="1"/>
  <c r="C58"/>
  <c r="C62" s="1"/>
  <c r="P57"/>
  <c r="O48"/>
  <c r="N48"/>
  <c r="M48"/>
  <c r="K48"/>
  <c r="G48"/>
  <c r="E48"/>
  <c r="P46"/>
  <c r="J45"/>
  <c r="J48" s="1"/>
  <c r="I45"/>
  <c r="I48" s="1"/>
  <c r="H45"/>
  <c r="H48" s="1"/>
  <c r="F44"/>
  <c r="F48" s="1"/>
  <c r="D44"/>
  <c r="D48" s="1"/>
  <c r="C44"/>
  <c r="C48" s="1"/>
  <c r="P43"/>
  <c r="N31" i="12"/>
  <c r="J197" i="11"/>
  <c r="L14" i="13" s="1"/>
  <c r="O136" i="11"/>
  <c r="O127"/>
  <c r="O109"/>
  <c r="O83"/>
  <c r="O66"/>
  <c r="O58"/>
  <c r="O43"/>
  <c r="O15"/>
  <c r="H54" i="9"/>
  <c r="H55" i="8"/>
  <c r="H59" i="7"/>
  <c r="H54" i="6"/>
  <c r="H76" i="5"/>
  <c r="H80" i="4"/>
  <c r="H62" i="3"/>
  <c r="H86" i="2"/>
  <c r="N31" i="1"/>
  <c r="Q48" i="13" l="1"/>
  <c r="P44"/>
  <c r="P45"/>
  <c r="P58"/>
  <c r="P59"/>
  <c r="P62" l="1"/>
  <c r="P48"/>
</calcChain>
</file>

<file path=xl/sharedStrings.xml><?xml version="1.0" encoding="utf-8"?>
<sst xmlns="http://schemas.openxmlformats.org/spreadsheetml/2006/main" count="2261" uniqueCount="1372">
  <si>
    <t>REKAPITULASI KEJADIAN BENCANA DI KABUPATEN WONOSOBO</t>
  </si>
  <si>
    <t>BADAN PENANGGULANGAN BENCANA DAERAH KABUPATEN WONOSOBO</t>
  </si>
  <si>
    <t>TAHUN 2017</t>
  </si>
  <si>
    <t>BULAN OKTOBER</t>
  </si>
  <si>
    <t>No</t>
  </si>
  <si>
    <t>WAKTU KEJADIAN</t>
  </si>
  <si>
    <t>JENIS KEJADIAN</t>
  </si>
  <si>
    <t>LOKASI KEJADIAN (CP)</t>
  </si>
  <si>
    <t>KORBAN</t>
  </si>
  <si>
    <t>KRONOLOGIS KEJADIAN</t>
  </si>
  <si>
    <t>KERUSAKAN</t>
  </si>
  <si>
    <t>KERUGIAN (Rp)</t>
  </si>
  <si>
    <t>PENANGANAN (oleh siapa, kendala, kebutuhan)</t>
  </si>
  <si>
    <t>NAMA  /UMUR</t>
  </si>
  <si>
    <t>MENINGGAL/ HILANG/ LUKA</t>
  </si>
  <si>
    <t>Sabtu 04 November 2017 Jam 16.30</t>
  </si>
  <si>
    <t>Pohon tumbang</t>
  </si>
  <si>
    <t>Alun- alun wonosobo</t>
  </si>
  <si>
    <t>Akibat hujan intesitas tinggi disertai angin selama 2 jam diperkirakan usia pohon yang sudah tua/ lapuk</t>
  </si>
  <si>
    <t>Mengenai 2 orang pejalan kaki dan 2 mobil rusak ringan</t>
  </si>
  <si>
    <t>Rabu 8 November 2017/ jam 13.00</t>
  </si>
  <si>
    <t>Tanah longsor</t>
  </si>
  <si>
    <t>Dsn Kracak desa Erorejo Kec Wadaslintang</t>
  </si>
  <si>
    <t>Hujan deras mengakibatkan jalan desa ambles / putus</t>
  </si>
  <si>
    <t>Jalan desa ambles terletak di dusun kracak Rt 3 / 1 desa erorejo</t>
  </si>
  <si>
    <t xml:space="preserve">Miftahudin </t>
  </si>
  <si>
    <t>Hujan deras disertai angin kencang mengakibatkan batang albasia patah menimpa kabel listrik krn tidak kuat menahan beban togopr listrik roboh menimpa rumah</t>
  </si>
  <si>
    <t xml:space="preserve">Rumah milim miftahudin mengalami rusak cukup parah an posisi miring </t>
  </si>
  <si>
    <t>Kamis, 9 November 2017</t>
  </si>
  <si>
    <t>Angin Kencang</t>
  </si>
  <si>
    <t>Desa Kalidadap Kec. Wadaslintang</t>
  </si>
  <si>
    <t>Miarjo, Muharjin, Marto, Daryanto, Wahono, Sudiyono</t>
  </si>
  <si>
    <t>Hujan deras disertai angin kencang mengakibatkan atap beberapa rumahrusak</t>
  </si>
  <si>
    <t>Atap beberapa rumah rusak</t>
  </si>
  <si>
    <t>Jumat 10 november 2017 jam 12.30</t>
  </si>
  <si>
    <t>Kebakaran</t>
  </si>
  <si>
    <t>Dusun Dalangan rt 4 / 2 Desa Purwojati Kec Kertek</t>
  </si>
  <si>
    <t>NY bawon umur 65 thn</t>
  </si>
  <si>
    <t>Meninggal</t>
  </si>
  <si>
    <t>Ibu bawonusia 65 tahun pada saat kejadian korban kondisi sakit lama strok terjebak api korban dibawa di pku dirawat selama 4 hari,akhirnya meninggal</t>
  </si>
  <si>
    <t>Api dapat dipadamkan berkat kesigapan warga setempat yg membantu meamdamkan aoi dengan alat seadnya krn lokasi yg sempit</t>
  </si>
  <si>
    <t>Minggu 12 November 2017 jam 20.00</t>
  </si>
  <si>
    <t>Dsn Sirandu Rt 5/ 1 Pager kukuh Kec wonosobo</t>
  </si>
  <si>
    <t>Suprayitno</t>
  </si>
  <si>
    <t>Karena hujanhujan dengan intensitas tinggi mengakikatkan rumah sebelah belakang berdekatan dengan sungai dengan ketinggian 30 m lebar 6 m tebing longsor</t>
  </si>
  <si>
    <t>bagian belakang rumah Suprayitno  tebingnmya lonsor</t>
  </si>
  <si>
    <t>BPBD segera mengirim tim guna assesment yg dipimpin kasi darlog dan pusdalops yg selanjutnya berkoordinasi dgn koramil polsek dan dilakukan pengiriman terpal untuk menutupi sementara longsoran tsb untuk mencagah tjnyalongsor susulan jika terjadi hujan</t>
  </si>
  <si>
    <t>Selasa 14 November 2017 jam 17.00</t>
  </si>
  <si>
    <t>Banjir</t>
  </si>
  <si>
    <t>Dusun Gondang Desa Candimulyo Kec Kertek</t>
  </si>
  <si>
    <t>Akibat hujan dengan intesitas tinggi / lebat mengakibatkan banjir dan saluran air di dusun dondang meluap ke jalan desa menyebabkan rusaknya jalan kampung</t>
  </si>
  <si>
    <t>Jalan kampung rusak</t>
  </si>
  <si>
    <t>Saat ini warga telah mlkn gotong royong</t>
  </si>
  <si>
    <t>Selasa 14 November 2017 jam 16.00</t>
  </si>
  <si>
    <t>Dusun Kaliwang Rt 2 Rw 1 Desa Burat Kec Kepil</t>
  </si>
  <si>
    <t>Ridno</t>
  </si>
  <si>
    <t>Hujan deras terus menerus yg disertai angin mengakibatkan rumah saudara Ridno roboh rata dengan tanah</t>
  </si>
  <si>
    <t>Rumah roboh</t>
  </si>
  <si>
    <t>Rabu 15 November 2017 jam 01.00</t>
  </si>
  <si>
    <t>Kebakaran rumah</t>
  </si>
  <si>
    <t>Dsn Lamuk Ds lamuk Kec Kalikajar</t>
  </si>
  <si>
    <t>Bapak Ponadi rt 4 / 2</t>
  </si>
  <si>
    <t xml:space="preserve">Akibat arus pendek </t>
  </si>
  <si>
    <t xml:space="preserve">Saar ini korban telah diungsikan kerumah saudara, </t>
  </si>
  <si>
    <t>Upaya pemadaman oleh warga namun krn pd saat waktu kejadian pd dini hari dan minim nya sumber air shg menyulitkan warga untuk memadamkan api</t>
  </si>
  <si>
    <t xml:space="preserve">Jumat 17 November 2017 Jam </t>
  </si>
  <si>
    <t>Dusun Jojogan Desa Karangsambung Kec Kalibawang</t>
  </si>
  <si>
    <t>Muhamad Khodik</t>
  </si>
  <si>
    <t xml:space="preserve">Hujan deras dengan intensitas tinggi mengakibatkan rumah longsor milik  Muhamad Khodik, Koiron, Mujab, Nur sodik, Muhamad K, Nurman, Ahmad, Ahmad Munir, Edi Santoso,Kodir, Sukamto, Sukoyo, Solihin, rusak berat </t>
  </si>
  <si>
    <t>Rumah dapur rusak berat</t>
  </si>
  <si>
    <t>Koiron</t>
  </si>
  <si>
    <t>Mujab</t>
  </si>
  <si>
    <t>Rumah rusak berat</t>
  </si>
  <si>
    <t>Dusun Depok Kretek Desa Karangsambung Kec Kalibawang</t>
  </si>
  <si>
    <t>Nur Shodik</t>
  </si>
  <si>
    <t>Rumah rusak berat tidak bisa ditempati lagi (retak terjadi pergeseran)</t>
  </si>
  <si>
    <t>Ny Muhamad Kusaini</t>
  </si>
  <si>
    <t>Rumah rusak berat ( retak terjadi pergeseran)</t>
  </si>
  <si>
    <t>Nurman</t>
  </si>
  <si>
    <t>Ahmad</t>
  </si>
  <si>
    <t>Ahmad Munir</t>
  </si>
  <si>
    <t>Edi Santoso</t>
  </si>
  <si>
    <t>Kodir</t>
  </si>
  <si>
    <t>Sukamto</t>
  </si>
  <si>
    <t>Sukoyo</t>
  </si>
  <si>
    <t>Solihin</t>
  </si>
  <si>
    <t>Jumat 17 November 2017 Jam 19.00</t>
  </si>
  <si>
    <t>Dusun Ciledok Rt2 Rw 6 Desa Dempel Kec Kalibawang</t>
  </si>
  <si>
    <t>Mustofa</t>
  </si>
  <si>
    <t xml:space="preserve">Hujan deras dengan intensitas tinggi mengakibatkan rumah longsor ( Mustofa Kamar mandi dan kolam ikan kena longsor, Dul Kholiq Dinding dapur longsor, Sukir Kandang kambing dan kolam ikan lele kena longsor, Badrudin Kandang  terkena longsor mengakibatkan kambing 2 ayam 7 mati </t>
  </si>
  <si>
    <t>Kamar mandi dan kolam ikan kena longsor</t>
  </si>
  <si>
    <t>Dusun Sembir Rt6 Rw 6 Desa Dempel Kec Kalibawang</t>
  </si>
  <si>
    <t>Dul Kholiq</t>
  </si>
  <si>
    <t>Dinding dapur longsor</t>
  </si>
  <si>
    <t>Dusun Senepan Rt4 Rw 10 Desa Dempel Kalibawang</t>
  </si>
  <si>
    <t>Sukir</t>
  </si>
  <si>
    <t>Kandang kambing dan kolam ikan lele kena longsor</t>
  </si>
  <si>
    <t>Dusun Kepirang rt 3 Rw 2 Desa Dempel Kalibawang</t>
  </si>
  <si>
    <t>Badrudin</t>
  </si>
  <si>
    <t>Kandang  terkena longsor mengakibatkan kambing 2 ayam 7 mati</t>
  </si>
  <si>
    <t>Sabtu, 18 November 2017 Jam 17.00</t>
  </si>
  <si>
    <t>Desa Surojoyo Kecamatan Sapuran</t>
  </si>
  <si>
    <t>Sdr. Naryono</t>
  </si>
  <si>
    <t xml:space="preserve">Terjadi hujan yang cukup deras hingga sore hari,dan pada jam 17.00 WIB terjadi longsor yang menyebabkan jalan yang menghubungkan Desa Surojoyo dengan Dukuh Mudal </t>
  </si>
  <si>
    <t>Jalan antara Desa Surojoyo dengan Dukuh Mudal  longsor</t>
  </si>
  <si>
    <t>Masyarakat dan aparet desa gotong royong membersihkan longsoran dan memberikan tanda peringatan bagi pengguna jalan tersebut</t>
  </si>
  <si>
    <t>gugur/longsor sepanjang 25 m tinggi 7 m, serta di lokasi lain juga terjadi longsor yang menimpa tebing belakang rumah Sdr.Naryon</t>
  </si>
  <si>
    <t>Tebing belakang rumah Sdr. Naryono longsor</t>
  </si>
  <si>
    <t>Minggu 19 November 2017 jam 23.40</t>
  </si>
  <si>
    <t>Dusun Kalilembu desa dieng Rt 5 Rw 2 Kec Kejajar</t>
  </si>
  <si>
    <t>Mahrodin</t>
  </si>
  <si>
    <t>Hujan terus menerus selama 2 jam yang menyebabkan senderan rumah milik bpk Nahrodin longsor dengan panjang 15 m tinggi 9 m senderan dan material longsor mengakibatkan menumpuk di halaman bpk Slamet Mustangin</t>
  </si>
  <si>
    <t xml:space="preserve"> Senderan rumah milik bpk Nahrodin longsor dengan panjang 15 m tinggi 9 m</t>
  </si>
  <si>
    <t>Senin 20 November 2017 Jam 15.00</t>
  </si>
  <si>
    <t>Dusun Pulepandak Desa Kalikarung Kec Kalaibawang</t>
  </si>
  <si>
    <t>Hujan terus menerus sampai malam hari menyebabkan longsor</t>
  </si>
  <si>
    <t>Jalan kabupaten pulepandak kejangkrikan kecamatan kepil terputus 200m</t>
  </si>
  <si>
    <t>Togor listrik 3 buah ambruk/putus</t>
  </si>
  <si>
    <r>
      <t xml:space="preserve">Sawah dan perkebunan milik warga sejumlah 4 orang longsor </t>
    </r>
    <r>
      <rPr>
        <sz val="10"/>
        <rFont val="Calibri"/>
        <family val="2"/>
      </rPr>
      <t>±</t>
    </r>
    <r>
      <rPr>
        <sz val="7.5"/>
        <rFont val="Calibri"/>
        <family val="2"/>
      </rPr>
      <t xml:space="preserve"> 1 Ha</t>
    </r>
  </si>
  <si>
    <r>
      <t xml:space="preserve">Sawah dan perkebunan milik warga sejumlah 14 orang terkena longsoran </t>
    </r>
    <r>
      <rPr>
        <sz val="10"/>
        <rFont val="Calibri"/>
        <family val="2"/>
      </rPr>
      <t>±</t>
    </r>
    <r>
      <rPr>
        <sz val="7.5"/>
        <rFont val="Calibri"/>
        <family val="2"/>
      </rPr>
      <t xml:space="preserve"> 1,5 Ha</t>
    </r>
  </si>
  <si>
    <t>Senin 20 November 2017 jam 20.00</t>
  </si>
  <si>
    <t>Dusun Larangan Desa Maduretno Kec Kalikajar</t>
  </si>
  <si>
    <t>Hesti Supriyono</t>
  </si>
  <si>
    <t xml:space="preserve">Hujan lebat yang terus </t>
  </si>
  <si>
    <t>Senin 20 November 2017 Jam 16.00</t>
  </si>
  <si>
    <t>Longsor</t>
  </si>
  <si>
    <t>Pulosaren Kec Kepil</t>
  </si>
  <si>
    <t>Hujan terus menerus dan tepatnya jam 16.00 terjadi batu jalan longsor</t>
  </si>
  <si>
    <t>Bau jalan longsor</t>
  </si>
  <si>
    <t>Rabu, 22 November 2017 Jam 08.30</t>
  </si>
  <si>
    <t>Dusun Wonoroto Desa Rimpak Kec. Sapuran</t>
  </si>
  <si>
    <t>Sdr.Sahudi</t>
  </si>
  <si>
    <t>Sekitar jam 08.30 warga yang sedang bergotong royong dikagetkan dengan adanya kobaran api yang bersumber dari rumah milik Sahudi. Tetapi sesampainya di tempat kebakaran , rumah yang berukuran 5 X 8 m beserta isinya habis terbakar</t>
  </si>
  <si>
    <t>rumah habis terbakar</t>
  </si>
  <si>
    <t>Minggu 26 November 2017 jam 15.00</t>
  </si>
  <si>
    <t>Rt 2 Rw 7 Desa Tambi Kec Kejajar</t>
  </si>
  <si>
    <t>Hujan deras terus menerus sekitar pukul 15.00 menyebabkan senderan tebing TK Aisiah Tambi  dengan tinggi 5 M Panjang 12 M longsor, mengakibatkan banguan  TK rusak dan jebol dengan ukuran 3x4 meter di dua tempat</t>
  </si>
  <si>
    <t>Banguna rumah milik saudara Suwar yg terletak dibelakang Tk Aisiah juga rusak</t>
  </si>
  <si>
    <t>Selasa 28 November 2017 Jam 21.00</t>
  </si>
  <si>
    <t>Banjir bandang</t>
  </si>
  <si>
    <t xml:space="preserve">Desa Kasiran Rt 2 Rw 08 Kec Wonosobo </t>
  </si>
  <si>
    <t>Mugiyanto 65</t>
  </si>
  <si>
    <t>Akibat intensitas hujan yang tinggi sejak pagi hari ini di wilayah kab Wonosobo menyebabkan sungai di Desa Kasiran meluap kmd senderan sungai jebol mengakibabkan 1 rumah rusak berat (Mugiyanto) dan 1 rumah rusak ringan ( Tugino)</t>
  </si>
  <si>
    <t>1 rumah berat, 1 rusak sedang 2kk mengungsi dirumah tetangga</t>
  </si>
  <si>
    <t>BPBD bersama kodim 0707, polres,relawan dan warga berusaha mlk pencarian dan evakuasi korban hilang An Mugiyanto ttp smp dengan 23.00 blm ditemukan.kmd disepakati bahwa pencarian dilanjutkan bsk pagi.membuat posko lapangan untuk pencarian bsk pagi dng IC dr kodim 0707.Untuk sementara dibuat tanggul darurat dr bambu,kayu dan karung meminimalkan luapoan air ke jln raya</t>
  </si>
  <si>
    <t>Selasa 28 November 2017 Jam 04.00</t>
  </si>
  <si>
    <t>Desa Gunturmadu, Kec. Mojotengah</t>
  </si>
  <si>
    <t>Ny. Lamus</t>
  </si>
  <si>
    <t>Akibat hujan deras dan angin kencang menyebabkan rumah ibu Lumus rubuh</t>
  </si>
  <si>
    <t>Rumah rubuh (satu)</t>
  </si>
  <si>
    <t>BULAN JANUARI</t>
  </si>
  <si>
    <t>logistik</t>
  </si>
  <si>
    <t>NAMA/UMUR</t>
  </si>
  <si>
    <t>Rabu, 4 Januari 17/ jam 16.00</t>
  </si>
  <si>
    <t xml:space="preserve">Dusun Kaligowong Rt 1 Rw 2, Desa Kaligowong, Kec. Wadaslintang </t>
  </si>
  <si>
    <t>-</t>
  </si>
  <si>
    <t>Rumah milik Sdr. Kasworo rusak parah</t>
  </si>
  <si>
    <t>Hujan deras dan angin kencang mengakibatkan pohon tumbang menimpa bangunan rumah milik Sdr. Kaswono</t>
  </si>
  <si>
    <t>Pihak muspika setelah menerima laporan langsung menuju TKP dan bersama-sama masyarakat melakukan gotong royong</t>
  </si>
  <si>
    <t>logistik dikirim tgl 5 jan 17</t>
  </si>
  <si>
    <t>Jumat, 6 Januari 17</t>
  </si>
  <si>
    <t>Tanah Longsor</t>
  </si>
  <si>
    <t>Jalan Pringpus Bawongso, Blok Sekadran dan Blok Sitalang, Kec Kalikajar</t>
  </si>
  <si>
    <t>Talud jalan Blok sekadran panjang 20 m, tinggi 13 m. Talud blok Sitalang Panjang 10 m, tinggi 4 m</t>
  </si>
  <si>
    <t>Jalan Plodongan-Gumiwang Desa Gumiwang Kec. Sukoharjo (0812627808)</t>
  </si>
  <si>
    <t>Bau jalan dengan tinggi 15 m, panjang 20 m</t>
  </si>
  <si>
    <t>Sabtu, 14 Januari 17 / 03.00</t>
  </si>
  <si>
    <t>Dusun Silemut Desa Karangsari Kec. Sapuran (0286) 611086</t>
  </si>
  <si>
    <t>Senderan rumah milik Sdr. Ahmad, bangunan dapur Sdr. Yulianto</t>
  </si>
  <si>
    <t>Pada hari sabtu hujan deras dari siang sampai malam. Pukul 03.00 rumah Sdr Yulianto dan Sdr Ahmad pada bagian dapur longsor sampai ke akses jalan warga</t>
  </si>
  <si>
    <t>Kepala desa bersama warga sekitar bergotong royong mengangkat dan membersihkan material longsoran yang menutup dan menghalangi jalan warga agar bisa di lalui kembali</t>
  </si>
  <si>
    <t>Sabtu, 14 Januari 17 / 21.00</t>
  </si>
  <si>
    <t>Desa Tracap, Kec. Kaliwiro</t>
  </si>
  <si>
    <t>Senderan pagar halaman sekolah SDN 2 Trancap sepanjang 14 m dan tinggi 4 m, sisanya 36 m sudah retak</t>
  </si>
  <si>
    <t>Hujan lebat dari pagi sampai malam sehingga mengakibatkan senderan SDN 2 Trancap longsor</t>
  </si>
  <si>
    <t>Kepala sekolah telah melaporkan kejadian dimaksud kepada pihak pem. Kec.. Pihak kec. Telah meminta bantuan kepada pihak desa untuk membuatkan pagar halaman sementara untuk menghindari anak-anak terjatuh</t>
  </si>
  <si>
    <t>Sabtu, 14 Januari 17 / 19.30</t>
  </si>
  <si>
    <t>Dusun Ngabean Rt 2 Rw 7 Desa Tanjunganom, Kec. Kaliwiro</t>
  </si>
  <si>
    <t xml:space="preserve">Senderan pengaman jalan longsor, sepanjang 6 m, tinggi 7 m, sisanya 12 m sudah retak. </t>
  </si>
  <si>
    <t>Hujan lebat dari pagi sampai malam sehingga mengakibatkan senderan pengaman jalan Desa longsor dengan ketinggian 7 m, panjang 6 m</t>
  </si>
  <si>
    <t>Pihak Kecamatan telah meminta kepada Desa untuk segera membersihkan longsoran</t>
  </si>
  <si>
    <t>Sabtu, 14 Januari 17/ 17,15</t>
  </si>
  <si>
    <t>Campursari Rt 5 Rw 2 Kertek (0286) 329285</t>
  </si>
  <si>
    <t>ruma sutrisno,Bangunan terbakar, rusak ringan</t>
  </si>
  <si>
    <t>Kebakaran berasal dari kompor gas (sedang memasak lopis)</t>
  </si>
  <si>
    <t>keb: seng, kayu, kompor, peralatan dapur</t>
  </si>
  <si>
    <t>Sabtu, 14 Januari 17/ 00,00</t>
  </si>
  <si>
    <t>Dukuh Benawi, Dusun Sambeng 20/05, Desa Sukoreno, Kec. Kaliwiro</t>
  </si>
  <si>
    <t>Dua buah warung bensin dan warung rujak milik Sdr. Fauzan dan Ibu Mudirin, dan pangkalan ojek</t>
  </si>
  <si>
    <t>Hujan lebat dari pagi hingga malam sekitar jam 00,00 wib sehingga mengakibatkan tebing longsor dengan ketinggian 15 m, panjang 20 m, menimpa 2 buah warung dan satu pangkalan ojek</t>
  </si>
  <si>
    <t>Warga bergotong royongmembenahi puing-puing warung dan pangkalan ojek</t>
  </si>
  <si>
    <t>Sabtu, 14 Januari 17/ 18,30</t>
  </si>
  <si>
    <t>Dusun Seranggede Desa Serang Kec. Kejajar (0286) 3326517</t>
  </si>
  <si>
    <t>Tebing longsor dengan tinggi 30 m, lebar 20 m yang mengakibatkan rusaknya pipa saluran air bersih, dan menutup separo badan jalan</t>
  </si>
  <si>
    <t>Telah diadakan kerja bakti antar masyarakat, aparat desa/kecamatan, bersama-sama menyingkirkan material longsoran</t>
  </si>
  <si>
    <t>Minggu, 15 Januari 17/ 07,00</t>
  </si>
  <si>
    <t>Longsor dengan panjang 20 m tinggi 30 m, kerugian 1 unit rumah retak</t>
  </si>
  <si>
    <t>telah dilaksanakan gotong royong kerja bakti bersama, warga masyarakat, perangka desa</t>
  </si>
  <si>
    <t>Minggu, 15 Januari 17/ 23,00</t>
  </si>
  <si>
    <t>Dusun Gambarsari 10/02, Desa Kemirombo, Kec. Kaliwiro</t>
  </si>
  <si>
    <t>Rumah  sumardi terbakar habis</t>
  </si>
  <si>
    <t>Pada hari minggu terjadi hujan teru menerus dan lampu listrik padam, sehingga menyalakan sebuah lilin untuk penerangan yang diletakkan didekat tumpukan pakaian, namun pemilik rumah tidur, dan lilin meleleh sehingga membakar pakaian dan membesar</t>
  </si>
  <si>
    <t>Kecamatan telah mendatangi ke TKP dan ternyata rumah tersebut sudah dibongkar, dan akan segera dibangun pondasi dengan dana sumbangan masyarakat</t>
  </si>
  <si>
    <t>Senin, 16 Januari 17/ 15,30</t>
  </si>
  <si>
    <t>Rt 4 Rw 1, Dusun Brondong, Desa Kumejing, Kecamatan Wadaslintang</t>
  </si>
  <si>
    <t>Jembatan runtuh</t>
  </si>
  <si>
    <t>Akibat hujan deras dan derasnya arus sungai Talang mengakibatkan runtuhnya Dak Jembatan runtuh dan tidak bisa dilalui kendaraan roda 4</t>
  </si>
  <si>
    <t>Pihak muspika setelah menerima laporan langsung menuju TKP, dan memberi tanda peringatan bagi kendaraan roda 4 dilarang melewati</t>
  </si>
  <si>
    <t>Senin, 16 Januari 17 / 17,30</t>
  </si>
  <si>
    <t>Dusun Ketileng Rt 22 Rw 8 Desa Tegeswetan Kec. Kepil (08122992350</t>
  </si>
  <si>
    <t>Tanah longsor mengakibatkan rumah roboh</t>
  </si>
  <si>
    <t>Pada hari senin telah terjadi hujan dan mengakibatkan tanah longsor dan rumah Sdr. Ponirah roboh</t>
  </si>
  <si>
    <t>Selasa, 17 Januari 17 / 05,00</t>
  </si>
  <si>
    <t>Kampung Serpih Rt 1 Rw 5 Kel. Kalikajar, Kec. Kalikajar</t>
  </si>
  <si>
    <t>Jalan Seeprih-Simpang. Panjang 25 m, lebar 2,5 m, tinggi 10 m</t>
  </si>
  <si>
    <t>Hujan lebat yang terus menerus sepanjang malam sehingga mengakibatkan banjir dan air irigasi meluap ke jalan dan menyebabkan tanggul danjalan longsor</t>
  </si>
  <si>
    <t>Muspika beserta masyarakat dan relawan besama-sama mendatangi tempat kejadian dengan melakukan pemasangan bambu dan tambang guna pengamanan pengguna jalan</t>
  </si>
  <si>
    <t>Rabu, 18 Januari 17</t>
  </si>
  <si>
    <t>Desa kembaran - desa maduretno kalikajar</t>
  </si>
  <si>
    <t>jalan penghubung desa ambles</t>
  </si>
  <si>
    <t>surat g ada</t>
  </si>
  <si>
    <t>Jumat, 20 Januari 17 / 02,00</t>
  </si>
  <si>
    <t>Dusun Kali Bening Desa Krasak Kec. Mojotengah</t>
  </si>
  <si>
    <t>senderan sungai prupuk longsor</t>
  </si>
  <si>
    <t>Jumat, 20 Januari 17</t>
  </si>
  <si>
    <t>Desa Ngasinan Kec Kaliwiro</t>
  </si>
  <si>
    <t>Minggu, 22 Januari 17 / 20,00</t>
  </si>
  <si>
    <t>Dusun Banaran Kec. Sapuran (0286) 611086</t>
  </si>
  <si>
    <t>Ambrolnya tanggul saluran irigasi</t>
  </si>
  <si>
    <t>Hujan yang cukup deras de wilayah sekitar sehingga telah terjadi bencana alamtanah longsor yang mengakibatkan terputusnya saluran irigasi pertanian sepanjang 35 m, tinggi 3 m</t>
  </si>
  <si>
    <t>Masyarakat petani telah berusaha mengatasi dengan bergotong-royong membetulakn saluran irigasi tersebut</t>
  </si>
  <si>
    <t>Mingggu 22 Januari 17</t>
  </si>
  <si>
    <t>Tersambar petir</t>
  </si>
  <si>
    <t>Dsn Cikal Ds Pecekelan sapuran</t>
  </si>
  <si>
    <t>Korban Sukadi tersambar di dalam rumah</t>
  </si>
  <si>
    <t xml:space="preserve">         </t>
  </si>
  <si>
    <t>g ada surat</t>
  </si>
  <si>
    <t xml:space="preserve">REKAP </t>
  </si>
  <si>
    <t xml:space="preserve">TANAH LONGSOR </t>
  </si>
  <si>
    <t>KEBAKARAN</t>
  </si>
  <si>
    <t xml:space="preserve">ANGIN PUTTING </t>
  </si>
  <si>
    <t>TOTAL TRI WULAN I</t>
  </si>
  <si>
    <t>BULAN FEBRUARI</t>
  </si>
  <si>
    <t>Rabu 1 Februari 2017 / 18,30</t>
  </si>
  <si>
    <t>Tanah Longosor</t>
  </si>
  <si>
    <t>Dk. Jagungan Rt 3 Rw 1 Ds. Rimpak Kec. Sapuran (0286) 611086</t>
  </si>
  <si>
    <t>Tebing tinggi 7 m longsor, yang terletak di belakang rumah Sdr. Muhaimin dan menimpa bangunan belakang rumah (dapur) rusak karena tertimpa longsoran</t>
  </si>
  <si>
    <t>Karena intensitas hujan cukup deras talah mengakibatkan tebing tinggi 7 m longsor, yang terletak di belakang rumah Sdr. Muhaimin dan menimpa bangunan belakang rumah (dapur) rusak karena tertimpa longsoran</t>
  </si>
  <si>
    <t>Masyarakat dan warga sekitar memberikan pertolongan dengan bergotong royong memindahkan dan menyelamatan barang-barang yang masih bisa digunakan</t>
  </si>
  <si>
    <t>minggu 5 Februari 2017 / 14.00</t>
  </si>
  <si>
    <t>longsor</t>
  </si>
  <si>
    <t>dusun tanggalan desa karangrejo selomerto</t>
  </si>
  <si>
    <t>hujan yg terus menurus shg senderan jalan rusak panjang 15 tinggi 3.5</t>
  </si>
  <si>
    <t>mengakibatkan akses jalan penghubung desa karanfgrejo dan balekambang terganggu shg menghambat kelancaran perekonomian dan aktifitas pendidikan</t>
  </si>
  <si>
    <t>Senin, 6 Februari 2017 / 19,30</t>
  </si>
  <si>
    <t>Desa Siwuran Kec. Garung (0286) 3325825</t>
  </si>
  <si>
    <t>Tebing setinggi 50 m, lebar 25 m</t>
  </si>
  <si>
    <t>Karena turunnya huja denga intensitas tinggi mengakibatkan longsornya tebing setinggi 50 m, lebar 25 m beserta 10 rumpun pohon bambu yang memutuskan saluran air selokan</t>
  </si>
  <si>
    <t>Kepala desa menggerakkan warga desa Siwuran untuk bergotong royong menghidupkan kembali saluran yang telah putus</t>
  </si>
  <si>
    <t>Selasa, 7 Februari 2017 / 11,00</t>
  </si>
  <si>
    <t>Putting Beliung</t>
  </si>
  <si>
    <t>Dususn Kemejing Rt 8 Rw 3 Desa Tegeswetan Kec. Kepil (08122992350)</t>
  </si>
  <si>
    <t>Pohon albasia patah dan menimpa rumah Sdr. Marmah</t>
  </si>
  <si>
    <t xml:space="preserve">Pada hari selasa telah terjadi angin putin gbeliung dan mengakibatkan Pohon albasia patah dan menimpa rumah Sdr. Marmah </t>
  </si>
  <si>
    <t>Masyarakat setempat bersama-sama membersihkan tanah yangmenimpa rumah. Keb: Seng, paku, usuk, reng</t>
  </si>
  <si>
    <t>Minggu, 12 Februari 2017 / 04,30</t>
  </si>
  <si>
    <t>Dusun Clengkom Rt 8/5 Desa Ngadisono Kec. Kaliwiro</t>
  </si>
  <si>
    <t>Bangunan rumah bagian dapur seluas 5 x 10 m habis, ayam peliharaan 5 ekor mati terpanggang</t>
  </si>
  <si>
    <t>Sekitar jam 04,00 yang besangkutan sedang memasak air menggunakan dapur kayu, namun ditinggal ke masjid untuk melaksanakan shalat subuh, diperkirakan api membesar dan tidak ada orang sama sekali</t>
  </si>
  <si>
    <t>Pihak desa ngadisono telah melaporkan ke tingkat muspika Kaliwiro</t>
  </si>
  <si>
    <t>Selasa, 14 Februari 2017 / 11,00</t>
  </si>
  <si>
    <t>Dusun Setitir Kel Kepil Kec Kepil</t>
  </si>
  <si>
    <t>Bencana alam pondasi penyangga talang longsor</t>
  </si>
  <si>
    <t>Pada hari selasa telah terjadi longsor dan menimpa bahu jalan dan mengakibatkan jalan tidak bisa dilewati</t>
  </si>
  <si>
    <t>Anggota Polsek, Koramil dan tim sar beserta anggota dan dibantu masyarakat membersihkan bongkahan bangunan agar kendaraan bisa lewat</t>
  </si>
  <si>
    <t>Selasa, 14 Februari 2017 / 20,00</t>
  </si>
  <si>
    <t>Dusun Lamuk Rt 11 Rw 5 Desa Kalidesel Kec. Watumalang (0286) 5801440</t>
  </si>
  <si>
    <t>Tebing longsor</t>
  </si>
  <si>
    <t>Telah terjadi bencana tanah longsor berupa tebing yang mengakibatkan kerusakan pondasi dan bangunan sebuah rumah tinggal</t>
  </si>
  <si>
    <t>Evakuasi dan perbaikan darurat terhadap rumah korban</t>
  </si>
  <si>
    <t>Kamis, 16 Februari 2017 / 04,00</t>
  </si>
  <si>
    <t>Jalan raya dieng Km 24, Desa Dieng Kec. Kejajar (0286) 3326517</t>
  </si>
  <si>
    <t>Tebing longsor dengan panjang 5 m, tinggi 5 m, sehingga menutup setengah badan jalan</t>
  </si>
  <si>
    <t>Hujan terus menerus yang mengakibatkan tebing dengan panjang 5 m, tinggi 5 m, sehingga menutup setengah badan jalan</t>
  </si>
  <si>
    <t>Kerja bakti/gotong royong BPBD, Muspuka, Kepala Desa, dan perangkat desa serta relawan membersihkan longsoran</t>
  </si>
  <si>
    <t>Kamis, 16 Februari 2017 / 19,00</t>
  </si>
  <si>
    <t>Kp. Sitiung Rt 7 Rw 2 Sumberan Barat Kel Wonosobo Barat Kec. Wonosobo (0286) 324234</t>
  </si>
  <si>
    <t>Senderan longsor dengan panjang 5 m, lebar 7 m, tebal 50 cm menimpa 4 rumah</t>
  </si>
  <si>
    <t>Karena hujan deras mengakibatkan longsornya senderan dengan panjang 5 m, lebar 7 m, tebal 50 cm menimpa 4 rumah</t>
  </si>
  <si>
    <t>Kamis, 16 Februari 2017 / 18,00</t>
  </si>
  <si>
    <t>Dusun Kaliduren Desa Durensawit Kec Leksono (0286) 322082</t>
  </si>
  <si>
    <t>Longsor bahu jalan lingkar dusun</t>
  </si>
  <si>
    <t>Karena hujan terus menerus mengakibatkan longsor bahu jalan lingkar dusun</t>
  </si>
  <si>
    <t>Minggu, 19 Februari 2017 / 14,45</t>
  </si>
  <si>
    <t>Jalan raya dieng Km 20 Desa Tieng Kec. Kejajar (0286) 3326517</t>
  </si>
  <si>
    <t>Tebing longsor dengan panjang 6 m, tinggi 7 m</t>
  </si>
  <si>
    <t>Hujan terus menerus yang mengakibatkan tebing dengan panjang 5 m, tinggi 5 m, sehingga menutup setengah badan jalan Tebing longsor dengan panjang 6 m, tinggi 7 m sehingga menutup badan jalan dan tanggul</t>
  </si>
  <si>
    <t>Kerja bakti/gotong royong, Muspika,Kades dan perangkat desa serta relawan bencana untuk membersihkan longsoran</t>
  </si>
  <si>
    <t>Senin, 20 Februari 2017 / 11,30</t>
  </si>
  <si>
    <t>Dusun Sigaok Desa Kuripan Kec Watumalang (0286) 5801440</t>
  </si>
  <si>
    <t>Rekahan tanah pada bahu jalan denga panjang 20 m, lebar 50 cm, kedalaman 60 cm</t>
  </si>
  <si>
    <t>Karena hujan terus menerus mengakibatkan Rekahan tanah pada bahu jalan denga panjang 20 m, lebar 50 cm, kedalaman 60 cm</t>
  </si>
  <si>
    <t>Selasa, 21 Februari 2017 / 01,00</t>
  </si>
  <si>
    <t>Desa Sikunang Rt 6 Rw 2 Kec. Kejajar (0286) 3326517</t>
  </si>
  <si>
    <t>Senderan rumah tepi saluran air milik Sdr Yusuf dengan panjang 50 m, tinggi 2 m, mengakibatkan rumah hampir roboh</t>
  </si>
  <si>
    <r>
      <rPr>
        <sz val="10"/>
        <rFont val="Calibri"/>
        <family val="2"/>
      </rPr>
      <t xml:space="preserve">Hujan terus menerus </t>
    </r>
    <r>
      <rPr>
        <sz val="10"/>
        <rFont val="Calibri"/>
        <family val="2"/>
      </rPr>
      <t>±3 jam tang menyebabakan Senderan rumah tepi saluran air milik Sdr Yusuf dengan panjang 50 m, tinggi 2 m, mengakibatkan rumah hampir roboh</t>
    </r>
  </si>
  <si>
    <t>Kerja bakti/ gotong royong membersihkan longsoran</t>
  </si>
  <si>
    <t>Selasa, 21 Februari 2017 / 18,30</t>
  </si>
  <si>
    <t>Jalan raya Kertek-Sapuran, desa Kedalon Kecamatan Kalikajar (0286) 329066</t>
  </si>
  <si>
    <t>tebing tepi jalan longsor menutup 2/3 jalan</t>
  </si>
  <si>
    <t>hujan lebat yang terus menerus sepanjang hari sehingga mengakibatkan tebing tepi jalan longsor menutup 2/3 jalan</t>
  </si>
  <si>
    <t>Muspika beserta masyarakat dan relawan bersama-sama mendatangi tempat kejadian dan bergotong royong membenahi longsoran</t>
  </si>
  <si>
    <t>selasa 21 Februari 2017 / 05,00</t>
  </si>
  <si>
    <t>Kp bugangan rt 3 rw 5 kel kalianget wonosobo</t>
  </si>
  <si>
    <t>hujan deras tiba tiba tanah senderan longsor panjang 10 m lebar 2 m tinggi 4 m menimpa kolam ikan milik pak joko susilo 64 tahun pekerjaan pedagang krupuk</t>
  </si>
  <si>
    <t>Selasa, 21Februari 2017 / 20,00</t>
  </si>
  <si>
    <t>Dusun Sirukem Desa Beran Kec Kepil (08122992350)</t>
  </si>
  <si>
    <t>Bau jalan antara sirukem-Kepil</t>
  </si>
  <si>
    <t>Pada hari selasa telah terjadi hujan lebat dan bau jalan longsor dengan panjang 4 m, tinggi 6 m yang mengakibatkan jalur kendaraan antaraSirukem Kepil terganggu</t>
  </si>
  <si>
    <t>Anggota Polsek, Koramil, dan tim sar beserta anggota membuat rambu-rambu jalan agar pengguna jalan berhati-hati</t>
  </si>
  <si>
    <t>Rabu, 22 Februari 2017 / 10,30</t>
  </si>
  <si>
    <t>Dusun Welahan Kel Wonoroto Kec Watumalang (0286) 5801440</t>
  </si>
  <si>
    <t>sarkiyo,,1 rumah terbakar habis (rusak berat)</t>
  </si>
  <si>
    <t>Api diduga berawal dari tungku kayu bakar milik korban yang belum dimatikan dengan baik dan ditinggal keluar rumah</t>
  </si>
  <si>
    <t>Warga sekitar, muspika beserta staf dan anggota dibantu 1 unit damkar dapat memadamkan api pada pukul 11,30</t>
  </si>
  <si>
    <t>Rabu, 22 Februari 2017 / 03,00</t>
  </si>
  <si>
    <t>Dusun Gelapan Rt 3 Rw 2 Desa Ngadikerso Kec Sapuran (0286) 611086</t>
  </si>
  <si>
    <t>Tebing dengan tinggi 7 m, lebar 10 m</t>
  </si>
  <si>
    <t>Longsoran pertama kali diketahui oleh Sdr Muryadi dekitar jam 03,00 mendengar suara gemuruh dan ketika mendekat lokasi kejadian melihat jalan sudah tertutup penuh oleh meterial longsoran</t>
  </si>
  <si>
    <t>kamis 23 Februari 2017</t>
  </si>
  <si>
    <t>atap kantor ambrol</t>
  </si>
  <si>
    <t>kantor kec wonosobo</t>
  </si>
  <si>
    <t>Sabtu, 25 Februari 2017 / 17,00</t>
  </si>
  <si>
    <t>Dusun Candimulyo Rt 5 Rw 3 Kec Leksono (0286) 322082</t>
  </si>
  <si>
    <t>martoyo dan sukir,Dinding ruang makan dan senderan dengan tinggi 4 m, panjang 4 m</t>
  </si>
  <si>
    <t xml:space="preserve">Hujan deras dan terus menerus mengakibatkan Dinding ruang makan dan senderan dengan tinggi 4 m, panjang 4 m </t>
  </si>
  <si>
    <t>Minggu, 26 Februari 2017 / 13,00 s/d 15,30</t>
  </si>
  <si>
    <t>Desa Patak Banteng, Parikesit, dan Surengede Kec Kejajar (0286) 3326517</t>
  </si>
  <si>
    <t>Beberapa senderan dan brojong di tepi sungai Kalijaran</t>
  </si>
  <si>
    <t>1, hujan deras yg terus menerus mulai jam 13.00 sm 15.00 mengakibatkan kejadian di gunung prau terjadi 5 titik longsor ( 2 lokasi kategori besar dan 3 kecil ) jarak longsor dgn rumah penduduk 1 km</t>
  </si>
  <si>
    <t xml:space="preserve">Muspika , bpbd, perangkat desa, relawan bencana dan warga masy bergotong royong membersihkan sisa lumpur dan sampah dijalan puklu 20.00, </t>
  </si>
  <si>
    <t>2, Longsoran tsb terbawa arus sungai kalijaran di desa patak banteng kec kejajar mengakibatkan bbrp senderan dan bronjong di tepi sungai kalijaran terbawa arus ( senderan p= 30m, t= 6 m, senderan p=30 m t=5m, brojong p= 4m t 4 m)</t>
  </si>
  <si>
    <t xml:space="preserve">dan terjadi juga penyumbatan drainase jalan raya dieng ( desa patakbanteng ) disebabkan oleh sampah dan lumpur yg memerlukan pengerukan </t>
  </si>
  <si>
    <t>3. 2 rumah yg berada di dekat senderan milik Bp nur Ahmad 54 tahun Rt 12 Rw 06 Desa Patakbanteng bibit kentang 5 kw, mesin diesel,paralon 1 jumlah 25 buahdan Bp Bgadino 50 thn Desa patak banteng Rt 9 Rw 5</t>
  </si>
  <si>
    <t>cek lokasi bencana alam</t>
  </si>
  <si>
    <t>4. arus sungai serayu yg besar meluap sampai jalan raya dieng tepatnya di sibedru/ sikoler dan sekitar hotel king, luapan air mencapai 50 cm shg kemacetan 1 jam. Pukul 16.00 air mulai surut dan arus lalu lintas mulai lancar</t>
  </si>
  <si>
    <t>Surat himbauan kpn desa/ kel untuk waspada bencana sepanjang curah hujan masih tinggi dan melaporkan kejadian pd kesempatan pertama</t>
  </si>
  <si>
    <t xml:space="preserve">                  </t>
  </si>
  <si>
    <t xml:space="preserve">Arus deras sungai serayu di dusun krakal kel kejajar mengakibatkan infrastruktur dan longsor tanah = senderan sungai serayu t = 8 p= 30 terbawa arus, tanah pinggir sungai terkikis lebar 3m sepanjang 50 m, </t>
  </si>
  <si>
    <t>mohon untuk bpk bupati agar dilakukan penanganan lewat dana tak terduga ( TT )</t>
  </si>
  <si>
    <t>rumah warga yg rawan terkena dampak ( bpk darmadi 45 th, bp kasihman 40 thn)</t>
  </si>
  <si>
    <t>badan jalan kejajar - Igirmranak mengalami retak dan berpotensi longsor sepanjang 100 m di beberapa titik</t>
  </si>
  <si>
    <t>terdapat 16 titik longsor sepanjang jalan dieng antara desa tieng- desa patakbanteng</t>
  </si>
  <si>
    <t>Senin, 27 Februari 2017 / 17,01</t>
  </si>
  <si>
    <t>Dusun Bismo Rt 3/3 Desa Slukatan Kec Mojotengah (0286) 3326139</t>
  </si>
  <si>
    <t>wonimah dan suwarto,Dua rumah warga tercurug longsoran</t>
  </si>
  <si>
    <t>Telah terjadi tanah longsor karena curah hujan, akibat kejadian ini dua rumah warga tercurug longsoran</t>
  </si>
  <si>
    <t>Warga sekitar beserta relawan membenahi longsoran</t>
  </si>
  <si>
    <t>.</t>
  </si>
  <si>
    <t>REKAP</t>
  </si>
  <si>
    <t>LONGSOR</t>
  </si>
  <si>
    <t>ANGIN</t>
  </si>
  <si>
    <t>BULAN MARET</t>
  </si>
  <si>
    <t>Rabu, 1 Maret 2017 / 15,00</t>
  </si>
  <si>
    <t>Dukuh Sampih Rt 1 Rw 4 Desa Sukoharjo (08112627808)</t>
  </si>
  <si>
    <t>Pondasi rumah ambrol</t>
  </si>
  <si>
    <t>Hujan deras sejak jam 14.00 s/d jam 16.00 mengakibatkan banjir. Menggenangi jalan raya dan banjir masuk ke rumah toko milik Sdr. Mukhson sehingga pondasi rumah ambrol dan mengakibakan rumah ambruk terbawa banjir dan longsor</t>
  </si>
  <si>
    <t>Muspika mendatangi lokasi bersama masyarakat dan relawan embenahi longsoran</t>
  </si>
  <si>
    <t>Rabu, 1  Maret 2017/ 16,00</t>
  </si>
  <si>
    <t>Desa gumawang kidul Kec Watumalang</t>
  </si>
  <si>
    <t>Bangunan Kantor desa, balai desa dan gedung PAUD</t>
  </si>
  <si>
    <t>Telah terjadi bencana alam berupa pergeseran tanah dengan kedalaman 50 cm, lebar 30 cm, sehingga mengakibatkan rusak pada bangunan kantor desa</t>
  </si>
  <si>
    <t>Kades dan perangkat besarta warga masyarakat telah menyelamatkan barang-barang inventaris dan administrasi kantor ke rumah warga guna mempermudah pelayanan kepada masyarakat</t>
  </si>
  <si>
    <t>Rabu, 1  Maret 2017 / 18,30</t>
  </si>
  <si>
    <t>Dukuh Tlodas Rt 4 Rw 1 Desa Pulus Kec Sukoharjo (08112627808)</t>
  </si>
  <si>
    <t>Senderan dengan panjang 45 m, tinggi 5 m, dan tiang listrik yang mengakibatkan senderan serta badan jalan rusak parah,</t>
  </si>
  <si>
    <t>Telah terjadi bencana tanah longsor dan pohon tumbang yang menimpa badan jalan dan denderan dengan panjang 45 m , tinggi 5 m dan tiang listrik yang mengakibatkan senderan serta badan jalan rusak parah, aliran listrik ke dukuh kwali mati total</t>
  </si>
  <si>
    <t>Rabu, 1  Maret 2017 / 22,30</t>
  </si>
  <si>
    <t>Rt 2 Rw 1 Desa Maron Kec Garung (0286) 3325825</t>
  </si>
  <si>
    <t>Telah terjadi kebakaran milik Sdr. Darmadi yang disebsbkan dari arus pendek</t>
  </si>
  <si>
    <t>Telah terjadi kebakaran milik Sdr. Darmadi yang disebsbkan dari arus pendek pukul 22,30 api dapat ipadamkan sekitar pukul 23,30</t>
  </si>
  <si>
    <t>Muspika, pemerintah daerah,tim relawan beserta warga masyarakat desa bergotongroyong menyelamatkan harta benda dan memadamkan api</t>
  </si>
  <si>
    <t>Minggu, 5  Maret 2017 / 17,00</t>
  </si>
  <si>
    <t>Desa semayu Rt 3 Rw 2 Kec Selomerto (0286) 321281</t>
  </si>
  <si>
    <t>Senderan halaman masjid, panjang 11 m, lebar 2 m, tinggi 5 m</t>
  </si>
  <si>
    <t>Hujan terus menerus sehingga air menggenangi  halaman masjid Nurul Huda yang mengakibatkan longsornya Senderan halaman masjid, panjang 11 m, lebar 2 m, tinggi 5 m</t>
  </si>
  <si>
    <t>Gotong royong masyarakat dan relawan untuk menyingkirkan sisa-sisa batu senderan</t>
  </si>
  <si>
    <t>Selasa, 7  Maret 2017/ 13,30</t>
  </si>
  <si>
    <t>Kemiri Rt 2 Rw 8 Kel Pagerkukuh Kec Wonosobo (0286) 323316</t>
  </si>
  <si>
    <t>dapur dan kamar mandi rusak berat</t>
  </si>
  <si>
    <t>Pada hari selasa turun hujan lebat disertai angin kencang, kemudian pukul 13,30 tebing yang berada diatas rumah Sdr. Ratno tiba-tiba longso dan menimpa rumah berakibat dapur dan kamar mandi rusak berat</t>
  </si>
  <si>
    <t>Mengadakan gotong royong oleh warga membersihkan longsoran tanah</t>
  </si>
  <si>
    <t>Selasa, 7  Maret 2017/ 14,00</t>
  </si>
  <si>
    <t>Rt 4 Rw 1 Sirandu Kel Pagerkukuh Kec Wonosobo (0286) 323316</t>
  </si>
  <si>
    <t>atap seng sejumlah 25 lembah kabur berantakan sehingga 2 kamar tidur mendadak bocor</t>
  </si>
  <si>
    <t>Pada hari selasa turun hujan lebat disertai angin kencang, kemudian pukul 13,00 mengakibatkan atap seng sejumlah 25 lembah kabur berantakan sehingga 2 kamar tidur mendadak bocor</t>
  </si>
  <si>
    <t>Mengadakan gotong royong oleh warga Kp Sirandu</t>
  </si>
  <si>
    <t>Selasa, 7  Maret 2017/ 09,00</t>
  </si>
  <si>
    <t>Rt 2 Rw 3 Desa Burat Kec Kepil (08122992350)</t>
  </si>
  <si>
    <t>Satu kandang</t>
  </si>
  <si>
    <t>Pada hari selasa telah terjadi tanah longsor di tanah pekarangan yang diatasnya didirikan kandang sepanjang 9 m, tinggi 15 m, lebar 8 m</t>
  </si>
  <si>
    <t>Muspika, perangkat desa, dan warga masyarakat membantu membersihkan lokasi dan membuat pagar pengaman</t>
  </si>
  <si>
    <t>kamis 2  Maret 2017 /17,00</t>
  </si>
  <si>
    <t>dsn pucung rubuh dan sidokolo kel leksono</t>
  </si>
  <si>
    <t>longsor menutup jln desa</t>
  </si>
  <si>
    <t>perangkat dan masy gotong royong membersihkan</t>
  </si>
  <si>
    <t>senin 6  Maret 2017 /16,00</t>
  </si>
  <si>
    <t>rt 15  rw 05 dsn gunung tugel sukoharjo</t>
  </si>
  <si>
    <t>wiyarto,tebing belakang rumah menimpa rumah bag belakang</t>
  </si>
  <si>
    <t>disebabkan hujan deras terus menerus mengakibatkan tebing belakang rumah sdr wiyarto menimpa rumah bagian belakang</t>
  </si>
  <si>
    <t>rt 1 rw 4 dsn sampih sukoharjo</t>
  </si>
  <si>
    <t>hujan terus menerus mengakibatkan saluran mampet</t>
  </si>
  <si>
    <t>kamis 2  Maret 2017/ 13,00</t>
  </si>
  <si>
    <t xml:space="preserve">mangisan baru rt 2 rw 9 kel mudal mojotrngah </t>
  </si>
  <si>
    <t>hujan deras disertai angin kencang yg mengakibatkan satu rumah permanen kap beserta atapnya terlepas</t>
  </si>
  <si>
    <t>ketua rt setenpat beserta masy mengadakan koor untuk kerja bakti memperbaiki kap dan atap yg terlepas agar rumah tsb bisa ditempati ,sementara korban menumpang di rumah saudara yg tidk jauh dr lokasi kejadian</t>
  </si>
  <si>
    <t>Senin 20  Maret 2017 / 01.30</t>
  </si>
  <si>
    <t>Dusun Jurang desa Kleyang Desa Pungangan Kecamatan Mojotengah</t>
  </si>
  <si>
    <t>Kebakaran rumah semi permanen milik Bp Parmungi ( 50 thn ) warga Rt 05 Rw 01 Dusun Kleyang ds Pungangan akibatnya 1 (satu) rumah 60% ludes terbakar pada saat terjadinya musibah penghuni sedang tidur</t>
  </si>
  <si>
    <t>Pelapor Kades Pungangan, Warga sekitar dapat memadamkan api pada pukul 03.30wib, hingga saat ini warga masih bergotong royong membenahi lokasi kebakaran, korban saat ini tinggal di rumah saudaranya yg tidak jauh dr lokasi kebakaran</t>
  </si>
  <si>
    <t>Senin 20  Maret 2017 / 03.00</t>
  </si>
  <si>
    <t>Sambek Rt 03 Rw 04 Kel, sambek wonosobo</t>
  </si>
  <si>
    <t xml:space="preserve">Rumah terbakar mrp rumah dan pabrik tahu milik bp. Saifudin, berasal dari kompor yang saat itu adinya ( ahmad faizin ) sedang mengoreng tahu wajan jebol, minyak tumpah mengakibatkan luweng ambrol, </t>
  </si>
  <si>
    <t>Dapat dpadamkan oleh masy, damkar dan bpbd jam 03.30, bantuan yg dibutuhkan peralatan pembuat tahu, kayu,seng,paku bahan makanan. Rencana sumber dana u perbaikan tenaga gotong broyong masy, dana bantuan mas sekitar, bantuan dr bpbd</t>
  </si>
  <si>
    <t>merambat ke kandang kambing milik ( bpk Ahmad faizin ) dan mengenai listrik akibatnya api membakar dapur milik ( bp hadi wohono berupa</t>
  </si>
  <si>
    <t>Minggu 19  Maret 2017 / 03.00</t>
  </si>
  <si>
    <t>Surengede rt 05 Rw 01 Kec kejajar</t>
  </si>
  <si>
    <t>longsor jalan di atas rumahnya milik bp sugiyono yg mengakibatkanrumah hampir roboh</t>
  </si>
  <si>
    <t>hujan terus menerus 3 jam yg menyebabkan longsor jalan di atas rumahnya milik bp sugiyono yg mengakibatkanrumah hampir roboh yg bersangkutan termasuk RTM anggota 4</t>
  </si>
  <si>
    <t>melaporkan kejadian ke bupati dan dinas lain, cek lokasi,kerja bakti/ gotong royong membersihakan longsoran</t>
  </si>
  <si>
    <t>Sabtu 18 Maret 2017/ 15.15</t>
  </si>
  <si>
    <t>Jalan antara Burat ke desa Bener Kec, KEPIL</t>
  </si>
  <si>
    <t>Bencana alam tanah longsor  yang mengakibatkan bau jalan antara desa Burat ke desa Bener Kec Kepil</t>
  </si>
  <si>
    <t>Pada hari Sabtu tanggal 18 Maret 2017 jam 15.15 di dusun krungsung Rt 01 Rw 02 jalan yang menghubungkan antara Desa Burat ke desa Bener</t>
  </si>
  <si>
    <t>Bersama muspika mengadakan tinjauan ketempat kejadian, dan membuat rambu- rambu jalan agar pengguna kendaraan berhati- hati</t>
  </si>
  <si>
    <t xml:space="preserve"> bau jalan longsor panjang 4 meter dan tinggi 5 meter dan akan menimbulkan keantrian kendaraan baik roda 4 maupaun roda dua</t>
  </si>
  <si>
    <t>Jumat, 24 Maret 2017/22.30</t>
  </si>
  <si>
    <t>Mijen karang jambe Desa Tirip Kec Wadaslintang</t>
  </si>
  <si>
    <t>Rumah milik Pak Turahman umur 35 thn Rt 2 Rw 8 Mijen karang jambe Desa Tirip Kec Wadaslintang</t>
  </si>
  <si>
    <t xml:space="preserve">Akibat hub pendek arus listrik dan menyebabkan kebakaranrumah yg menghabiskan seluruh isi rumah dan bangunan tsb rata dengan tanah </t>
  </si>
  <si>
    <t>Rumah dalam keadaan kosong krn pemilik sedang bekerja di kalimantan, adpun rumah didi jaga oleh saudara kandung atas nama saefudin</t>
  </si>
  <si>
    <t>Kamis 17 Maret 2017/ 23.00</t>
  </si>
  <si>
    <t>Dusun Rejosari Desa Lumajang Kec Watumalang</t>
  </si>
  <si>
    <t>Tebing jalan sepanjang 25 m t 2,5 m</t>
  </si>
  <si>
    <t>Hujan terus menerus dengan kondisi kontur tanah yg labil, kontruksi senderan sudah rapuh</t>
  </si>
  <si>
    <t>Jumat 31 Maret 2017/ 14.00</t>
  </si>
  <si>
    <t>Desa Kalidesel Kec Watumalang</t>
  </si>
  <si>
    <t xml:space="preserve">Tanah longsor berupa tebing t 7 m p 10 m menimpa unit SD N 1 Kalidesel </t>
  </si>
  <si>
    <t>BULAN APRIL</t>
  </si>
  <si>
    <t>Sabtu 01 April 2017/ 15.00</t>
  </si>
  <si>
    <t>Desa Mlanding Kec Garung</t>
  </si>
  <si>
    <t>Rumah milik Sdr Mad Komar</t>
  </si>
  <si>
    <t>Pada hari sabtu 01 April 2017 pukul 17.00 setelah hujan deras mengguyur desa mlandi tebing setinggi 8 M longsor dan menimpa rumah milik Sdr MAD KOMAR</t>
  </si>
  <si>
    <t>Pemerintah desa dan warga mengamankan penghuni rumah, gotong royong melakukan renovasi rumah material seadanya</t>
  </si>
  <si>
    <t>yg mengakibatkan rumahnya jebol dan anaknya ( Adnan Abdul K 11 tahun ) mengalami luka memar dibagian tangan dan tubuh akibatterkena reruntuhan rumah</t>
  </si>
  <si>
    <t>yang dibutuhkan seng 10, paku seng 3 kg, gelogor ,usuk dan reng. Senderan 10M x 3 m</t>
  </si>
  <si>
    <t>Minggu 2 April 2017/ 01.00</t>
  </si>
  <si>
    <t xml:space="preserve">terjadi tanah longsor berupa senderan jalan sepanjang 25 meter dengan ketinggian 5 m </t>
  </si>
  <si>
    <t>Hujan deras terus menerus dgn kondisi kontur tanah labil, belum dibangun senderan secara permanen</t>
  </si>
  <si>
    <t>Warga amsih bergotong royong membenahi longsoran</t>
  </si>
  <si>
    <t>Senin 3 April 2017/ 06.00</t>
  </si>
  <si>
    <t xml:space="preserve">Dusun Punggangan jurang desa Pungangan Kec Mojotengah </t>
  </si>
  <si>
    <t xml:space="preserve">Senderan pekarangan rumah milik Bp Darmanto ( 46 thn ) warga Rt 3 Rw 02 Dusun Punggangan jurang desa Pungangan Kec Mojotengah </t>
  </si>
  <si>
    <t>Warga amsih bergotong royong membenahi longsoran,korban masih tinggal dirumah tsb dgn tetap waspada dantidak beraktifitas di bag yg longsor</t>
  </si>
  <si>
    <t>Senin 3 April 2017/ 20.00</t>
  </si>
  <si>
    <t>Dusun Kalidesel Kec Watumalang</t>
  </si>
  <si>
    <t>Di dusun kalidesel telah terjadi bencana alam tanah longsor yang dikarenakan curah hujan yang tinggi terus menurus mengakibatkan tanah tebih menjadi labil dan menyebabkan salah satu rumah warga mengalami kerusakan yg cukup oparah</t>
  </si>
  <si>
    <t xml:space="preserve">Di dusun kalidesel telah terjadi bencana alam tanah longsor yang dikarenakan curah hujan yang tinggi terus menurus mengakibatkan tanah tebih menjadi labil dan menyebabkan salah satu rumah Bpk Suparman warga mengalami kerusakan yg cukup parah </t>
  </si>
  <si>
    <t xml:space="preserve">BPBD segera mengirim tim untuk cek lokasi dan koordinasi dengan pemerintah kec, tni koramil sukoharjo, POLRI - polsek </t>
  </si>
  <si>
    <t>Kamis 6 April 2017/ 09.00 wib</t>
  </si>
  <si>
    <t>Dusun Manggis Desa Manggis Kec Leksono</t>
  </si>
  <si>
    <t>Milik Achmad Badawi Rt 1 Rw 1 Desa manggis Kec Leksono</t>
  </si>
  <si>
    <t xml:space="preserve">Terjadi kebakaran berasal dari percikan api dr belakang rumah/ kandang </t>
  </si>
  <si>
    <t>warga masyarakat desa bergotongroyong menyelamatkan harta benda dan memadamkan api</t>
  </si>
  <si>
    <t>Selasa 4 April 2017/ 21.00</t>
  </si>
  <si>
    <t>Dusun Bawongso Desa Limbangan Kec watumalang</t>
  </si>
  <si>
    <t xml:space="preserve">Terjadi Tanah longsor yang berupa tebing dengantebing panjang 8 m tinggi 15 m yg berpotensi mengancam 2 rumah tinggal  milik Fathurrohman 55 tahun dan Ny Dulhasim 60 thn dsn bawongso rt 06 rw 02 desa limbangan </t>
  </si>
  <si>
    <t>Rp 3.000.000</t>
  </si>
  <si>
    <t>Hujan deras terus menerus dengan kontur tanah labil dan belum dibangun senderan permanen</t>
  </si>
  <si>
    <t>Menghimbau kepada warga yang bersangkutan untuk dalam kondisi siap siaga dan waspada jika terjadi hujan deras dengan intensitas tinggi</t>
  </si>
  <si>
    <t>Untuk sementara dilakukan pengukuran guna pembuatan senderan yang bersifat sementara</t>
  </si>
  <si>
    <t>Kamis 6 Apeil 2017 / 16.00</t>
  </si>
  <si>
    <t>Dusun Mutisari desa Mutisari Kec watumalang</t>
  </si>
  <si>
    <t>terjadi keretakan kontruksi bangunan jembatan yg mengakibatkan longsor jembatan penghubung desa mutisari - desa sikunang</t>
  </si>
  <si>
    <t>Hujan deras terus menerus dengan kontur tanah labil dan kontruksi jembatan sudah rapuh</t>
  </si>
  <si>
    <t>Kamis 6 Apeil 2017 / 15.00</t>
  </si>
  <si>
    <t>Dusun lamuk desa kalidesel kec Watumalang</t>
  </si>
  <si>
    <t xml:space="preserve">tanah longsor berupa tebing jalan sepanjang 15 m tinggi 5 m pada jalur Kalidesel - Campursari </t>
  </si>
  <si>
    <t>Kamis 13April 2017/22.00</t>
  </si>
  <si>
    <t>Dusun Duglik Desa Pasuruhan Kec watumalang</t>
  </si>
  <si>
    <t xml:space="preserve">Tanah longsor berupa senderan milik Sd N Pasuruhan dengan panjang 10 m tinggi 5 m menimpa satu unit rumah tinggal semi permanen milik Ny Sumario 55 tahun rt 13 rw 04 desa pasuruan </t>
  </si>
  <si>
    <t xml:space="preserve">Hujan deras terus menerus dgn kondisi kontur tanah labil, kontruksi senderan sudah rapuh </t>
  </si>
  <si>
    <t>Kel. Selomerto Rt 04 rw 06 Kec selomerto</t>
  </si>
  <si>
    <t>Atap rumah sebagian habis terbakat</t>
  </si>
  <si>
    <t xml:space="preserve">Api berasl dari tungku pabrik tahu yang tidak dimatikan setelah kegiatan penggorengan selesai </t>
  </si>
  <si>
    <t>Gotong royong warga sekitar untuk memadamkan api</t>
  </si>
  <si>
    <t>Senin 17 april 2017/ 12.20</t>
  </si>
  <si>
    <t>Dsn Prumasan Desa Kalibening Kec Sukoharjo</t>
  </si>
  <si>
    <t>Hubungan pendek arus listrik</t>
  </si>
  <si>
    <t>BPBD segera mengirim tim untuk cek lokasi dan koordinasi dengan pemerintah kec, tni koramil sukoharjo, POLRI - polsek sukoharjo,, pemerintah desa kalibening, warga dsn prumasan telah koordinasi untuk penanganan segera</t>
  </si>
  <si>
    <t>Rumah bpk sarkam 40 thn kondisi rusak ringan/ sedang  berdampak kandang sapi bp Nurfaridin 40 thn kondidi rusak ringan</t>
  </si>
  <si>
    <t>Minggu 16 april 2017/ 08.45</t>
  </si>
  <si>
    <t>Dusun Monggor Rt 02 Rw 03 Desa Ngasinan Kecamatan Kaliwiro</t>
  </si>
  <si>
    <t>Rumah milik Sdr Kataja 77 thn petani Sebagian bangunan rumah habis</t>
  </si>
  <si>
    <t xml:space="preserve">Pemilik rumah sedang memasak menggunakan dapur/kayu bakar menyala terlalu besar, sedangkan di atasnya terdapat tumpukan kayu dan janur kelapa yang sudah kering, </t>
  </si>
  <si>
    <t>Aparat pemerintah desa telah mengerahkan warganya untuk memadamkan api dan membersihkan bekas yang terbakar</t>
  </si>
  <si>
    <t>sehingga api menyambar tumpukan kayu tersebut. Yg dibutuh kan seng kayu triplek paku, sembako</t>
  </si>
  <si>
    <t>Senin 17 april 2017/ 22.00</t>
  </si>
  <si>
    <t>Dusun Duglik Rt 13 Rw 04 Desa Pasuruhan Kec Watumalang</t>
  </si>
  <si>
    <t>Kerusakan senderan milik SD N Pasuruhan dengan panjang 10 m dan tinggi 5 m menimpa 1 unit rumah tinggal semi permanen.</t>
  </si>
  <si>
    <t>Terjadi hujan terus menerus dengan kondisi tanah labil, konstruksi senderan sudah rapuh</t>
  </si>
  <si>
    <t>Dusun Prumasan Desa Kalibening Kec Sukoharjo</t>
  </si>
  <si>
    <t>1 rumah milik Kamami umur 80 Th, 1 rumah milik marno umur 50 Th, 1 rumah milik rahmat umur 28 Th hangus terbakar rata dengan tanah</t>
  </si>
  <si>
    <t>Konsleting listrik menyebabkan 3 rumah tinggal</t>
  </si>
  <si>
    <t>Muspika mendatangi lokasi bersama masyarakat dan relawan membenahi longsoran</t>
  </si>
  <si>
    <t>Minggu 24 April 2017 jam 13.30</t>
  </si>
  <si>
    <t>Laporan Bnecana tersambar petir</t>
  </si>
  <si>
    <t>Kawasan wisata gunung pearhu dieng wonosobo</t>
  </si>
  <si>
    <t xml:space="preserve">Rombongan sejumlah 11 orang dari jakarta , hari jumat siang berangkat dr pos pendakian dari pos patak banteng dan bermalam di wisata g perahu. </t>
  </si>
  <si>
    <t>ketiga jenazah dievakuasi sekitar 19.45 sampai posko pendakian dieng dan langsung dirujuk ke RSUD tjonegoro, 2 orang yang terluka bakar dievakuasi ke puskesmas 1 kejajar dan 6 orang ditanggani tim kesehatan untuk penangganan sementara</t>
  </si>
  <si>
    <t xml:space="preserve">Pagi hari jam 10.30 rencana akn turun gunung setelah bbrp meter berjalan turun hujan deras kmd rombongan mendirikan tenda disekitar tower untuk istirahat sambil mainan hp, tiba- tiba petir menyambar kira- kira pukul 14.20 </t>
  </si>
  <si>
    <t>Ari Hidayat, Abdul Muiz, Novi ardiansyah, fadila, deden hidayat ( korban meninggal ), wan dimas, pepeng, muhamad iqbal, aditya agung (meninggal ), adi setiawan 9meninggal ) , Danang</t>
  </si>
  <si>
    <t>Minggu 23 April 2017 jam 17.00</t>
  </si>
  <si>
    <t>Dusun sindut rt 06 rw 04 desa jogoyitnan kecamatan wonoosbo</t>
  </si>
  <si>
    <t>bangunan rumah milik Rohati bagian dapur ruang tengah dan kamar mengalami rusak berat dan tidak bisa digunakan</t>
  </si>
  <si>
    <t xml:space="preserve">Hujan deras tiba- tiba sebagian rumah ambrol, melakukan komisi di TKP kemudian melaporkan kepada bupati wakil bupati sekda </t>
  </si>
  <si>
    <t>mengarahkan warfa masyrakat sekitar untuk kerja bakti gotong royong membersihkan puing yg roboh</t>
  </si>
  <si>
    <t>mengajukan permohonan bantuan material kpd pemerintah , korban semnetara mengungsi kerumah saudara terdekat</t>
  </si>
  <si>
    <t>Senin 24 April 2017 / 20.00</t>
  </si>
  <si>
    <t>Dusun Sambek Rt 3 rw 4 Kel sambek Kec. Wonosobo</t>
  </si>
  <si>
    <t>Hujan deras tebing kurang lebih tinggi 10 meter, bangunan rumah milik sdr Suroto dan kandang kambing milik sdr hadi wahono saat ini pondasi menggantung</t>
  </si>
  <si>
    <t>kp singkir Rt 09 rw 04 kel jaraksari kec wonosobo</t>
  </si>
  <si>
    <t>dinding rumah milik sdr Rismana dan parwoto</t>
  </si>
  <si>
    <t>Hujan deras senderan rumah milik sdr Parwanto lebar 3 m t 2 m longsor menimpa dinding milik rismmana. Dinding rumah rismana p 9 m l 3 m ambrol satu tivi 2 unit alamari, meja kursi rusak barat</t>
  </si>
  <si>
    <t>BULAN MEI</t>
  </si>
  <si>
    <t>Kamis 4 Mei 2017/ 15.30</t>
  </si>
  <si>
    <t>Dsn Trengiling Ds Sarioso Kec Wonosobo</t>
  </si>
  <si>
    <t>Menimpa rumah Bp Gunawan 27 thn dan menyebabkan sebagian atap rumah hilang dan rusak sedang, Menimpa rumah Bp Sutrisno rusak ringan</t>
  </si>
  <si>
    <t>Akibat hujan dengan itensitas tinggi dan disertai angin kencang</t>
  </si>
  <si>
    <t>BPBD segera mengirim tim yang dipimpin oleh kalak bpbd bersama kasi kdarurat dan logistik dan pusdalops untuk cek lokasi dan pendataan dan selanjutnya mengirim logistik, seng , terpal dan bergotong royong bersama warga untuk menutup atap semnetara dan seterusnya akan berkoordinasi dengan pihak pihak terkaituntuk cek lokasi dan koordinasi deng</t>
  </si>
  <si>
    <t>Rabu 3 Mei 2017</t>
  </si>
  <si>
    <t xml:space="preserve">Kebakaran </t>
  </si>
  <si>
    <t>Dusun Silandak Desa slukatan Kec Mojotengah</t>
  </si>
  <si>
    <t>Rumah milik Bp Sugiyanto tr01 rw 4 dusun  silandak slukatan mojotengah</t>
  </si>
  <si>
    <t>Sebuah rumah milik Sugiyanto Rt 01 Rw 04  di Silandak hangus dilahap jago merah dipicu oleh salah satu anggota keluarga bernama Mandon yang ceroboh membakar sejumlah benda di atasperapian dan lupa mematikannya.</t>
  </si>
  <si>
    <t>BPBD Kab wonosobo segera mengirim tim cek l;okasi dan pendataan dan pemadaman yg dipimpin oleh Bp Sudarna Kasi darloq dengan mengirim 2 unit mobil pemadam beserta anggota pusdalops selanjutnya segera berkoordinasidengan pihak terkait</t>
  </si>
  <si>
    <t>Jumat 12 Mei 2017/07.30</t>
  </si>
  <si>
    <t>Ds Jatiwera Kec Kaliwiro</t>
  </si>
  <si>
    <t>Akibat kebocoran oven milik Bp Fuad Asnawi Rt 2 Rw 4</t>
  </si>
  <si>
    <t>Kebakaran berhasil dipadamkan selama 3 jam jumlah kerugian masih ditaksir</t>
  </si>
  <si>
    <t>Se3nin 29 Mei 2017/ 02.03</t>
  </si>
  <si>
    <t>Dusun Pundung RT 4 Rw 5 Pecekelan Kec Sapuran</t>
  </si>
  <si>
    <t xml:space="preserve">Menimpa rumah milik Ny Rusmiyati sehingga mengakibatkan rusaknya tembok bagian belakang ambrol dan rusak berat serta mobil Suzuki Katana no pol AA 1183 DE rusak berat tertimbun reruntuhan material bangunan yg ambrol </t>
  </si>
  <si>
    <t>Korban jiwa tidak ada</t>
  </si>
  <si>
    <t>Senin 29 Mei 2017/ 09.30</t>
  </si>
  <si>
    <t>Dusun Jambusari Kel Kertek Kec Kertek</t>
  </si>
  <si>
    <t>Api berasal dari oven laundry pakaian dilantai 2 milik Ny Nur Anasih 61 tahun rusak ringan</t>
  </si>
  <si>
    <t>masih daalam taksiran oleh pihak yg terkait</t>
  </si>
  <si>
    <t>pemilik saat kejadian sedang pergi dan pembantu ada di depan kios loundry</t>
  </si>
  <si>
    <t>BPBD Kab Wonosobo segera mengirim tim ( assesment ) cek lokasi dan pendataan dan pemadaman dgn mengirim 1 unit mobil damkar dan bisa dipadamkan berkat kerjasama BPBD Damkar TNI POLRI dan warga</t>
  </si>
  <si>
    <t>Rabu 10 Mei 2017/13.30</t>
  </si>
  <si>
    <t xml:space="preserve">Penemuan mayat </t>
  </si>
  <si>
    <t>Saluran sungai medono dusun limbangan rt 002 / 009 desa tirip wadaslintang</t>
  </si>
  <si>
    <t>Amianom 82 tahun</t>
  </si>
  <si>
    <t>Rt 2 rw 9 dusun limbangan desa tirip kec wadaslintang</t>
  </si>
  <si>
    <t>Pada hari senin 8 mei 2017 ja, 21.30 korban keluar dari rumah dan pergi entah kemana pihak keluarga dn masyarakat sekitar telah berupaya mencari namun tidak diketemukan keberadaannya sampai keesokan harinya belum ditemukan dan pada hari rabu 10 mei 2017 di saluran sungai medono dusun limbangan desa tuirip dalam kondisi tengkurap di sungai dalam keadaan meninggal dunia</t>
  </si>
  <si>
    <t>pemerintah desa segera</t>
  </si>
  <si>
    <t>BULAN JUNI</t>
  </si>
  <si>
    <t>Kamis 1 Juni 2017/ 10.30</t>
  </si>
  <si>
    <t>Dusun Reco Rt 05 Rw 08 Desa Reco</t>
  </si>
  <si>
    <t xml:space="preserve">1 unit rumah </t>
  </si>
  <si>
    <t>Listrik Konsleting</t>
  </si>
  <si>
    <t>senin 5 juni 2017 / 13.30</t>
  </si>
  <si>
    <t>Dusun Bomerto Rt 04 Rw 01 Desa bomerto Kec Wonosobo</t>
  </si>
  <si>
    <t xml:space="preserve">Rumah milik Sdr Nur Kotib Sajidin pekerjaan buruh lepas  </t>
  </si>
  <si>
    <t xml:space="preserve">api berasal dari korek api, pd saat itu cucu dr korban yg bernama alvin Miftahul umur 3 tahun sedang main korek api di kamar kemudian api membakar kamar tidur dan menjalar ke seluruh bangunan rumah, </t>
  </si>
  <si>
    <t>bangunan rumah berukuran 6x 10 m terbuat dr kayu terbakar5 habis beserta perabotan rumah tangga</t>
  </si>
  <si>
    <t>Sabtu 3 juni 2017 / 18.30</t>
  </si>
  <si>
    <t xml:space="preserve">smp 1 watumalang </t>
  </si>
  <si>
    <t>Talud penyangga gedung sekolah smp 1 watumalang</t>
  </si>
  <si>
    <t>150.000.000</t>
  </si>
  <si>
    <t>Longsor talud penyangga gedung smp 1 watumalang titik 1 sepanjang 5 m, t 2,5 m, titik 2 sepanjang 20 m tinggi 3 m, hujan deras terus menerus dgn kondisi kontur tanah labil</t>
  </si>
  <si>
    <t>senin 6 juni 2017/13.00</t>
  </si>
  <si>
    <t>Dsn Bomerto Rt 4 Rw 1 ds bomerto Kec Wonosobo</t>
  </si>
  <si>
    <t>Rumah huni milik Bp Nurkhotif sahidin</t>
  </si>
  <si>
    <t>Menurut informasi diduga anak- anak bermain api di kamar dan menyebabkan kebakaran yang menghabiskan seluruh isi rumah dan bangunan tersebut , karena minimnya sumber air dan rumah terbuat dr kayu sehingga menyulitkan warga untuk mkemadamkan</t>
  </si>
  <si>
    <t>Selasa 6 juni 2017/ 21.30</t>
  </si>
  <si>
    <t>Dusun Krajan Rt 2 Rw 1 Desa tempursari Kec Sapuran</t>
  </si>
  <si>
    <t>BNGUNn dapur terbakar habis dan perabotan dan barang pecah belah</t>
  </si>
  <si>
    <t>Mbah sardan selaku pemilimk rumah pd hari selasa sehabis salat tarawih menyempatkan menghangatkan sayur untuk keprluan sahur dengan menggunakan tungku berbahan bakar kayu tetapi kemudian mbah sardan tertidur</t>
  </si>
  <si>
    <t>Bara api yang tidak di padamkian lantas menyambar tumpukan kayu bakar yg ada disamping tungku dan kemudian api membakar tempat penyimpanan kayu dan rangka bangunan dapur yg terbuat dari mpapan</t>
  </si>
  <si>
    <t>Senin 12 juni 2017</t>
  </si>
  <si>
    <t>Kalibeber Kec Mojotengah</t>
  </si>
  <si>
    <t xml:space="preserve">Warung milik Siti aslahah 53 thn sarimulyo kalibeber </t>
  </si>
  <si>
    <t xml:space="preserve">Kebakaran berasal dr kompor gas yg selang terbakar lalu menimbulkan api yang besar dgn cepat </t>
  </si>
  <si>
    <t>Jumat  15 Juni 2017 / 05.00</t>
  </si>
  <si>
    <t>Dsn Bedono Kec kaliwiro</t>
  </si>
  <si>
    <t>Pabrik kayu milik bp albar/ alfin open ludes,</t>
  </si>
  <si>
    <t>Pada pukul 05.00 karyawan pabrik kayu milik Bp alvin albar memaksakan suhu di bagian open tiba2 api keluar dari open dan membakar semua kayu yang ada di dalam pabrik</t>
  </si>
  <si>
    <t>BPBD Kab Wonosobo segera mengirim tim ( assesment ) cek lokasi dan pendataan dan pemadaman dgn mengirim 2 unit mobil damkar dan bisa dipadamkan berkat kerjasama BPBD Damkar TNI POLRI dan warga</t>
  </si>
  <si>
    <t>Senin 16 Juni 2017/ 11:00 WIB</t>
  </si>
  <si>
    <t>Ds Mendolo, Kec. Wonosobo, Kab. Wonosobo</t>
  </si>
  <si>
    <t xml:space="preserve">longsor yang menutup aliran sungai sehingga air memasuki 2 rumah </t>
  </si>
  <si>
    <t>Akibat curah hujan yang tinggi di daerah Mendolo menyebabkan longsor yang menutup aliran sungai sehingga air memasuki 2 rumah, apabila tidak segera di evakuasi material longsor dari sungai 2 rumah hanyut akibat aliran sungai yang meluap.</t>
  </si>
  <si>
    <t>BPBD dan Relawan yang berada di Pos Aju langsung meluncur ke TKP kemudian bergotong royong dengan warga bersama-sama membersihkan material air dan tanah yang menutupi sungan dan yang masuk ke dalam rumah warga.</t>
  </si>
  <si>
    <t>dusun kemiri rt 2 rw 8 kel pagerkukuh kec wonosobo</t>
  </si>
  <si>
    <t>pada peristiwa tersebut senderan kurang lebih tinggi 3 meter lebar 10 meter tiba- tiba longsor, akses jalan setapak sementara terganggu</t>
  </si>
  <si>
    <t>10.000.000</t>
  </si>
  <si>
    <t>Seni 19 Juni 2017/ 10.30</t>
  </si>
  <si>
    <t>Dusun mendolo rt 3 rw 1 kel bumireso kec wonosobo</t>
  </si>
  <si>
    <t>Rumah saudara budi tidak bisa ditempati, longsoran tanah menutup aliran sungai dan air tumpah ke rumah saudara taat</t>
  </si>
  <si>
    <t xml:space="preserve">kolam merembes, pada peristiwa tersebut tanpa tada tanda2 tiba@ tanah longsor, </t>
  </si>
  <si>
    <t>melakukan cek lokasi di tkp kmr melaporkan kepada bupati sekda , mengerahkan warga sekitar untuk kerja bakti gotong royong membersihkan tanah yang longsor</t>
  </si>
  <si>
    <t>BULAN JULI</t>
  </si>
  <si>
    <t>Senin 3 juli 2017/ 14.30</t>
  </si>
  <si>
    <t>Dsn Bawongso, ds Limbangan Kec Watumalang</t>
  </si>
  <si>
    <t xml:space="preserve">Ru7mah milik Bp Suyitno 58 th </t>
  </si>
  <si>
    <t>Kebakaran terjadi akibat hubungan pendek arus listrik</t>
  </si>
  <si>
    <t>Api padam berkat kesigapan warga setempet yang membantu memadamkan api dengan alat sederhana , pemadaman api terhambat karena TKP yang sempit</t>
  </si>
  <si>
    <t>Jumat 14 Juli 2017/ 23.00</t>
  </si>
  <si>
    <t xml:space="preserve">Kebakaran rumah </t>
  </si>
  <si>
    <t>Kalikuto 21/04 Ds candimulyo kec Kertek</t>
  </si>
  <si>
    <t>Bp Subandi rumah rusak berat / habis beserta 2 unit mobil dan 2 unit motor ikut terbakarar</t>
  </si>
  <si>
    <t>Masih dalam taksiran pihak terkait</t>
  </si>
  <si>
    <t>api berawal dari Bp Subandi pengusaha penggorengan kerupuk api dapat dipadamkan selama 3 jam berkat kerjasama BPBD Damkar,TNI,POLRI dan relawan PB kertek dan warga</t>
  </si>
  <si>
    <t>BPBD kab wonosobo segera mengirim tim ( assesment dan mengirim 2 unit mobil pemadam kebakaran</t>
  </si>
  <si>
    <t>Rumah milik Bp warni rusak berat dan dirobohkan, rumah milik Bp abu rusak ringan, rumah milik Bp Suyadi rusak ringan</t>
  </si>
  <si>
    <t>Minggu 17 Juli 2017/21.30</t>
  </si>
  <si>
    <t>kebakaran rumah</t>
  </si>
  <si>
    <t>Semagung 01/03 Pagerkukuh Wonosobo</t>
  </si>
  <si>
    <t xml:space="preserve">Rumah milik Bp iswanto/ al (totok ) 57 thn rusak berat </t>
  </si>
  <si>
    <t>Orang yang terganggu jiwanya tersebut menurut warga telah beberapa kali melakukan hal tersebut dan pada saat ini dilaporkan perangkat desa setempat telah berkoordinasi dengan warga untuk membawa ke RSJ</t>
  </si>
  <si>
    <t>BPBD kab wonosobo segera mengirim tim ( assesment / pendataan dan koordinasi dgn perangkat desa setempat )</t>
  </si>
  <si>
    <t>BULAN AGUSTUS</t>
  </si>
  <si>
    <t>Selasa, 1 Agustus 2017 / 00.10</t>
  </si>
  <si>
    <t>Sumberan Utara RT  04 /RW 01 Wonosobo</t>
  </si>
  <si>
    <t>1 Rumah rusak berat, 2 Rumah Rusak Ringan</t>
  </si>
  <si>
    <t>Kelalain dalam penggunaan kompor di dapur rumah Ny Fauzi menyebabkan kebakaran yang mengakibatkan 1 rumah rusak berat dan 2 rumah terdampak mengalami rusak ringan.</t>
  </si>
  <si>
    <t>BPBD kab wonosobo segera mengirim tim ( assesment dan mengirim 2 unit mobil pemadam kebakaran dan 1 mobil tangki BPBD , pemadaman dibantu warga dan relawan setempat.melakukan pendataan &amp; berkooordinasi dengan pihak korban dan Pejabat desa.</t>
  </si>
  <si>
    <t>Jumat, 25 Agustus 2017 / 18.00</t>
  </si>
  <si>
    <t>Saluran irigasi Sirian Desa Sariyoso Kecamatan Wonosobo</t>
  </si>
  <si>
    <t xml:space="preserve"> </t>
  </si>
  <si>
    <t>Pada peristiwa tersebut tebing kurang lebih tinggi 12 meter, lebar 15 meter tiba-tiba longsor karena tanah sangat labil. Aliran irigasi tersebut tersumbat tertimpa longsoran sehingga sawah-sawah kering tidak bisa terairi</t>
  </si>
  <si>
    <t>BPBD dan Pusdalops langsung meluncur ke TKP kemudian bergotong royong dengan warga bersama-sama membersihkan tanah yang longsor.</t>
  </si>
  <si>
    <t>Sabtu, 26 Agustus 2017 / 07.30</t>
  </si>
  <si>
    <t>Angin Putting Beliung</t>
  </si>
  <si>
    <t>Dusun pagersampang, Gemawang desa pagerejo, Kecamatan Kertek</t>
  </si>
  <si>
    <t>5 rumah, pertanian seluas 100 Ha, Luka ringan (Bp. Miswan)</t>
  </si>
  <si>
    <t>Pada peristiwa tersebut angin begitu kencang sehingga memporak porandakan rumah warga dan pertanian</t>
  </si>
  <si>
    <t>BPBD bersama warga bergotong royong memperbaiki 5 unit rumah dan pertanian</t>
  </si>
  <si>
    <t>Sabtu, 26 Agustus 2017 / 07.00</t>
  </si>
  <si>
    <t>Desa Sariyoso, Kecamatan Wonosobo</t>
  </si>
  <si>
    <t xml:space="preserve">11 unit rumah </t>
  </si>
  <si>
    <t>Pada peristiwa tersebut angin begitu kencang sehingga memporak porandakan atap rumah warga</t>
  </si>
  <si>
    <t xml:space="preserve">BPBD segera mengirim tim yang dipimpin oleh kalak bpbd bersama kasi kdarurat dan logistik dan pusdalops untuk cek lokasi dan pendataan dan selanjutnya mengirim logistik, seng , paku, usuk, reng dan bergotong royong bersama warga untuk menutup atap sementara </t>
  </si>
  <si>
    <t>BULAN SEPTEMBER</t>
  </si>
  <si>
    <t>Senin 4 september 2017</t>
  </si>
  <si>
    <t>Dusun Wilaya Rt 2Rw 2 Desa Timbang</t>
  </si>
  <si>
    <t>Satu rumah dan sebuah sepeda motor milik sdr Supardi</t>
  </si>
  <si>
    <t>Api tungku dapur</t>
  </si>
  <si>
    <t xml:space="preserve">sabtu tanggal 16 september 2017 jam 12.00 wib </t>
  </si>
  <si>
    <t xml:space="preserve">Dukuh ngemplak Desa Ropoh Kecamatan Kepil </t>
  </si>
  <si>
    <t>.kejadian tersebut diketahui penyebab kebakaran diduga akibat hubungan arus pendek/ consleting .dalam kejadian tersebut tidak ada korban jiwa dan informasikan oleh muzamil perangkt desa setempat.langkah yang ditempuh segera memadamkn listrik melalui togor dan memadamkn api bersama warga sekitar agar tidak berkebang pada rumhrumah di sekitarnya.api saat ini sudah dapat dipadamkan</t>
  </si>
  <si>
    <t xml:space="preserve">BPBD dan Pusdalops langsung meluncur ke TKP kemudian </t>
  </si>
  <si>
    <t>Kamis 28 September 2017 jam 20.00 WIB</t>
  </si>
  <si>
    <t>Rt 1 Rw 1 Desa Trimulyo Kec wadaslintang</t>
  </si>
  <si>
    <t>Kebakaran Rumah Milik Bp Marjono Gawaran Rt 1`Rw 1 Desa Trimulyo Kec Wadaslintang</t>
  </si>
  <si>
    <t>Api tiba - tiba muncul dari gudang/ tempat penampungan rongsok, rumah milik Bpk Marjono ikut terbakar</t>
  </si>
  <si>
    <t>Pihak Muspika setelah menerima laporan langsung menuju tkp dan bersama sama masyarakat mek]lakukan gotong royong</t>
  </si>
  <si>
    <t>Jumat 29 September 2017 jam 15.45</t>
  </si>
  <si>
    <t>Desa Igirmranak Kec Kejajjar</t>
  </si>
  <si>
    <t xml:space="preserve">Musibah tanah longsor desa Igirmanak Rt 4 Rw 1 kec Kejajar rumah yg terkena longsor rusak parah 2 rumah milik Bp Karsono dan Nurrohim , 1 rumah rusak ringan milik Bp Pawit </t>
  </si>
  <si>
    <t xml:space="preserve">Hujan lebat mulai bada jumatan dan lebih dari 3 jam. Sekitar pukul 14.00 Bapak Karsono melihat ada air keluar dari jalan mengalir ke atas rumahnya. Posisi rumah pak Karsono di bawah jalan . Luapan air tersebut kmd dialihkan ke pinggiran. </t>
  </si>
  <si>
    <t>Sekitar pukul 15.00 senderan jalan tersebut amblas longsor mengenai 3 rumah yg dibawahnya. diduga akibat senderan jalan yang baru berumur 1 bulan yg rencana akan diresmikan besuk belum kokoh dan terguyur hujan deras.</t>
  </si>
  <si>
    <t>Di dalam jalan terdapat saluran air dari pipa paralon besar dan pecah mengakibatkan air meresap sampai ke jalan</t>
  </si>
  <si>
    <t>2/10/2017         PUKUL 17.00 WIB</t>
  </si>
  <si>
    <t>TANAH LONGSOR</t>
  </si>
  <si>
    <t>Dsn Tlodas    KEC. Sukoharjo</t>
  </si>
  <si>
    <t>Nisram A .S               Tugiyo</t>
  </si>
  <si>
    <t>Pada hari seni pukul 17.00 WIB hujan deras secara terus menerus dan mengakibatakan tanah di belakang rumah longsor ,dan di samping rumah losorran menutupi bau jalan jalur Desa Pulus ke Gutung Tuge;</t>
  </si>
  <si>
    <t>1. Rumah tinggal Rusak sedang            2. kerusakan Drainase Jalan</t>
  </si>
  <si>
    <t>BPBD mengirim Tim Assesment untuk menggali informasi dan melakukan penanganan dibantu warga masyarakat setempat.</t>
  </si>
  <si>
    <t>Senin 9 Oktober 2017 jam 22.00</t>
  </si>
  <si>
    <t>Tebing saluran longsor</t>
  </si>
  <si>
    <t>Dsn Kalikowel Rt 01 Rw 08 Kel Kaliwiro Kec Kaliwiro</t>
  </si>
  <si>
    <t>Ny Sukirman ( 55 tahun) dan Ny Salimah ( 65 tahun )</t>
  </si>
  <si>
    <t>Akibat hujan deras shg mengakibatkan tebing dan saluran sepanjang 15 m tinggi 2 m longsor dan mengancam dapur dan kamar mandi milik Ny sukirman dan Ny saliah</t>
  </si>
  <si>
    <t>Senin 16 Oktobr 2017 Jam 06.00 WIB</t>
  </si>
  <si>
    <t>Kp Ngedok Rt 03 Rw 13 Kelurahan Wopnosobo Barat Kec Wonosobo</t>
  </si>
  <si>
    <t>Ny Poniyem Janda 77 tahun</t>
  </si>
  <si>
    <t xml:space="preserve">Bangunan rumah bagian belakang dan tengah rusak berat dan tidak bisa diguanakan </t>
  </si>
  <si>
    <t>Hujan deras saluran drainase tidak muat menampung air yang masuk shg meluap mengakibatkan snederan belakang rumah ambrol</t>
  </si>
  <si>
    <t>Senin 16 Oktobr 2017 Jam 01.00 WIB</t>
  </si>
  <si>
    <t>Dk Tugon Rt 01 Rw 07 Desa Tlogo Kec Sukoharjo</t>
  </si>
  <si>
    <t>Bp Darmanto</t>
  </si>
  <si>
    <t>Akibat hujan deras shg mengakibatkan longsor menimpa rumah Bp darmanto rusak berat</t>
  </si>
  <si>
    <t>Mengakibatkan rumah Bp Darmanto rusak berat</t>
  </si>
  <si>
    <t>Selasa 17 Oktober 2017 jam 03.00 wib</t>
  </si>
  <si>
    <t>Kp. Kerkop RT 4 Rw 5 Kel Wonosobo Barat</t>
  </si>
  <si>
    <t>Bp Yonanes Yosep supeno</t>
  </si>
  <si>
    <t xml:space="preserve">Karena hujan deras terus menerus sehingga tebing rumah milik saudara yonanes yosep supeno dengan panjang 10 lebar 4 M longsor sebagian </t>
  </si>
  <si>
    <t>Rumah rusak kena longsoran sebagian bagian belakang (kamar mandi tidak berfungsi)</t>
  </si>
  <si>
    <t>Desa Kaliputih Kec selomerto</t>
  </si>
  <si>
    <t>Karena hujan deras terus menerus sehingga terjadi longsor di depan balai kesenian dan longsoran tersebut menutupi bahu jalan panjang longsoran 20 M tinggi 4 M</t>
  </si>
  <si>
    <t>Longsor di depan balai kesenian dan longsoran menutupi wajah  bahu jalan</t>
  </si>
  <si>
    <t>Senin 16 Oktober 2017 jam 18.30</t>
  </si>
  <si>
    <t>Desa Jonggolsari  Kec Leksono</t>
  </si>
  <si>
    <t>1. Halaman rumah Bp Agus Setiyono P 5 m L 2 M T 12,5 m longsoran tanah menimpa rumah bp Manijo Warjono bagian dapur ( Dukuh Kaligentung Rt 5 Rw 2 )</t>
  </si>
  <si>
    <t xml:space="preserve">Karena hujan deras terus menerus sehingga terjadi longsor </t>
  </si>
  <si>
    <t>2.Senderan rumah Bp Biyanto p 13 m, L 2m, t 6 m longsoran tanah menimbun jalan beton dan kebun salak ( Dukuh Kaligintung Rt 4 Rw 2 )</t>
  </si>
  <si>
    <t>3.Senderan jalan setapak p 20 m, t 6 m (dukuh Singamada Rt 3 Rw 7 )</t>
  </si>
  <si>
    <t>35.000.000</t>
  </si>
  <si>
    <t>4.Senderan jalan raya leksono - manggis dusun Tegalsari km 6 2 titik longsor ( titik 1 p 16 m kedalaman 10 m dan titik 2 p 5 m kedalaman 15 m lebar 2 m ) mengakibatkan aspal jalan ikut longsor</t>
  </si>
  <si>
    <t>Selasa 17 Oktober 2017 jam 06.00 wib</t>
  </si>
  <si>
    <t>Dusun Semunggang Rt 6 Rw 6 desa Perboto Kalikajar</t>
  </si>
  <si>
    <t>Rumah milik P Sarmanto ( 2 jiwa ) Panjang 8 m lebar 5,5 m bagian dapur longsor</t>
  </si>
  <si>
    <t>Hujan lebat yang terus menerus sepanjang malam sehingga mengakibatkan tebing di sebelah dapur longsor</t>
  </si>
  <si>
    <t>Muspika dan masyarakat relawan ke lokasi dan pembenahan barang@ di dapur dan memasang deklit untuk antisipasi supaya bila tjd hujan tdk tjd longsor susulan,BPBD mengirim Tim Assesment untuk menggali informasi dan melakukan penanganan dibantu warga masyarakat setempat.</t>
  </si>
  <si>
    <t>Senin, 16 Oktober 2017 jam 20.00</t>
  </si>
  <si>
    <t>Gumawang Kidul watumalang</t>
  </si>
  <si>
    <t>Kerusakan rumah akibat bencana menimpa :1. Margono 45 thn petani  2 Rudi 50 thn petani 3.Darno 65 thn petani 4. Hartono 50 thn petani</t>
  </si>
  <si>
    <t>hujan deras terus menerus dan kontur tanah labil belum ada senderan permanen</t>
  </si>
  <si>
    <t>15.000.000</t>
  </si>
  <si>
    <t>Dusun Lengkong kidul rt 44 dan rt 47 desa Binangun</t>
  </si>
  <si>
    <t>Kerusakan bangunan kamar mandi dan kandang milik : 1. Mugiono 48 tahun petani dan rumah milik Sutarno 65 thn petani</t>
  </si>
  <si>
    <t>s</t>
  </si>
  <si>
    <t>Senin 16 Oktober 2017 jam 22.00</t>
  </si>
  <si>
    <t>Dsn Koripan Desa Winongsari Kec Kaliwiro</t>
  </si>
  <si>
    <t>Lahan pertanian milik Ny Amidi 35 thn - Midin 43 thn, Sutiyono 50 thn, Musafa 54, Soleh 45 thn, yang berisi tanaman salak dan albasia longsor ke suangai shg aliran sungai meluap masuk ke lahan pertanian milik Sutikno 60 thn dan lapangan shg lapangan tergerus air seluar 200 m, lahan pertanian diperkiran seluas 0,5 ha dan sawah seluas 200 m</t>
  </si>
  <si>
    <t>karena hujan deras, dan Dilahan pertanian tersebutada saluran irigasi yang tidak terawat shg air meluap ke lahan pertanian dibawahnya shg mengakibatkan lahan pertanian milik 5 orang tsb longsor dan menyumbat sungai</t>
  </si>
  <si>
    <t>Lahan pertanian milik Ny Amidi 35 thn - Midin 43 thn, Sutiyono 50 thn, Musafa 54, Soleh 45 thn, yang berisi tanaman salak dan albasia longsor ke suangai shg aliran sungai meluap masuk ke lahan pertanian milik Sutikno 60 thn dan lapangan shg lapangan tergerus air seluar 200 m, lahan pertanian diperkiran seluas 0,5 ha dan sawah seluas 200 m, Supardiyono 47 thn perangkat desa dan Sunarno 55 thn sekdes</t>
  </si>
  <si>
    <t>BPBD mengirim Tim Assesment untuk menggali informasi dan melakukan penanganan dibantu warga masyarakat setempat. Muspika dan kasi trantib datang ke lokasi kejadian dan menghimbau kpn msy agar tanggap dengan datnagnya musim penghujan dan tanggap darurat thd adanya bencana alam. Dan masyarakat bergotong royong menangani bencana longsor</t>
  </si>
  <si>
    <t>Senin, 16 oktober 2017 jam 19.00</t>
  </si>
  <si>
    <t>Dusun Gemuruh RT 12 RW 10 Desa Banyukembar, Watumalang</t>
  </si>
  <si>
    <t>Bapak Kaswanto/ 65 th</t>
  </si>
  <si>
    <t xml:space="preserve">Hujan deras secara terus menerus dari pagi hingga malam dan kontur tanah yang labil </t>
  </si>
  <si>
    <t>Kerusakan Kandang Ternak yang terkena material longsor sehingga dua buah ternak mati</t>
  </si>
  <si>
    <t>Dusun Gemuruh RT 03 RW 04  Desa Banyukembar, Watumalang</t>
  </si>
  <si>
    <t>Bapak Darmato</t>
  </si>
  <si>
    <t>1 Rumah Rusak berat</t>
  </si>
  <si>
    <t>Dusun maron RT 03 RW 07 Desa Mutisari Kec. Watumalang</t>
  </si>
  <si>
    <t>Bapak Pardiyono</t>
  </si>
  <si>
    <t>kelalaian dalam penggunaan tungku pengeringan tembakau</t>
  </si>
  <si>
    <t xml:space="preserve">1 Rumah Pengeringan tembakau terbakar </t>
  </si>
  <si>
    <t>Dususn Ngemplak, RT 21 RW 05 Desa Karangayar, Wadaslintang</t>
  </si>
  <si>
    <t>Bapak Kasiyo ,                         Bapak Sukimin</t>
  </si>
  <si>
    <t>Tembok rumah bagian belakang tertimbun tanah dan rumah retak</t>
  </si>
  <si>
    <t>Senin, 16 oktober 2017 jam 22.00 WIB</t>
  </si>
  <si>
    <t>Dususn Ngemplak, RT 13 RW 05 Desa Karangayar, Wadaslintang</t>
  </si>
  <si>
    <t>Bapak Saimun</t>
  </si>
  <si>
    <t>Rumah Retak Retak/ Rusak Berat</t>
  </si>
  <si>
    <t>Senin, 16 oktober 2017 jam 21.00 WIB</t>
  </si>
  <si>
    <t>Dusun Bersole RT 06 RW 03  Desa Sumbarejo Wadaslintang</t>
  </si>
  <si>
    <t>Kantor Desa Sumbarejo</t>
  </si>
  <si>
    <t xml:space="preserve">Tanah dan Bangunan Kantor Desa Sumbarejo ambles </t>
  </si>
  <si>
    <t>Senin, 16 oktober 2017 , Jam 22.00 WIB</t>
  </si>
  <si>
    <t>Dusun Bersole RT 01 RW 04  Desa Sumbarejo Wadaslintang</t>
  </si>
  <si>
    <t>Bapak Muklasin</t>
  </si>
  <si>
    <t>Tanah Longsor menimpa Rumah Saudari Muhlasin</t>
  </si>
  <si>
    <t>Senin, 16 oktober 2017 , Jam 17.00 WIB</t>
  </si>
  <si>
    <t>Bapak Rosidin</t>
  </si>
  <si>
    <t>Tanah Longsor menimpa Rumah Saudari Rosidin</t>
  </si>
  <si>
    <t xml:space="preserve">Senin, 16 oktober 2017 </t>
  </si>
  <si>
    <t>Jalan PUJT Km 1 , Komplek gedung PGRI Kelurahan kelurahan wadaslintang</t>
  </si>
  <si>
    <t>Senderan jalan longsor</t>
  </si>
  <si>
    <t xml:space="preserve">Senin, 16 oktober 2017 , </t>
  </si>
  <si>
    <t>Komplek GondangKelurahan Wadaslintang</t>
  </si>
  <si>
    <t xml:space="preserve">Tanggul Saluran Irigasi Kedung Pendem Longsor </t>
  </si>
  <si>
    <t>Jalan PUJT  , Komplek Pasar hewan Kelurahan Wadaslintang</t>
  </si>
  <si>
    <t>Bapak Wahidin</t>
  </si>
  <si>
    <t>Amblas Bangunan di Komplek Pasar Hewan Wadaslitang menimpa 1 rumah milik Bapak Wahidin mengalami rusak ringan</t>
  </si>
  <si>
    <t>Ds Dadapgede RT 01 RW 02 kelurahan Wadaslinmtang</t>
  </si>
  <si>
    <t>Bapak Wiyono</t>
  </si>
  <si>
    <t>AmblasTanah dmenimpa 1 rumah milik Bapak Wiyono mengakibatkan rumah mengalami kerusakan berat</t>
  </si>
  <si>
    <t>Ds Dadapgede RT 02 RW 09 kelurahan Wadaslinmtang</t>
  </si>
  <si>
    <t>Ibu Badiah</t>
  </si>
  <si>
    <t>Senderan ambrol Sepanjang 15 Meter menimpa rumah Ibu Bandiah</t>
  </si>
  <si>
    <t>Dusun Lemiring RT 03 RW 07 Desa Ngalian, Kec. Wadaslintang</t>
  </si>
  <si>
    <t>Sdr. Darian</t>
  </si>
  <si>
    <t>2Dinding Rum,ahb Darian jebol akibat btertimpa material Longsoran</t>
  </si>
  <si>
    <t>Selasa 17 Oktober 2017 jam 04.00</t>
  </si>
  <si>
    <t>Kp Taraja Rt 4 Rw 8 Kel Pagerkukuh Kec Wonosobo</t>
  </si>
  <si>
    <t xml:space="preserve">Sdr Ribut </t>
  </si>
  <si>
    <t>Pada peristiwa tersebut hujan deras saluran drainase tidak muat menampung air yang masuk sehingga meluap mengakibatkan longsor</t>
  </si>
  <si>
    <t>Senderan rumah milik sdr Ribut longsor tinggi 3 meter panjang 9 m longsor bagian ruang tamu ruang tengah dan kamar, korban mengungsi di tetangga sebelah</t>
  </si>
  <si>
    <t>BPBD mengirim Tim Assesment untuk menggali informasi dan melakukan penanganan dibantu warga masyarakat setempat.Kerja bakti membersihkan puing - puing yg roboh</t>
  </si>
  <si>
    <t>Rabu, 18 Oktober 2017, Pukul 09.00 WIB</t>
  </si>
  <si>
    <t>Dusun Pugangan , RT 01 RW 02 Desa Jangkringan, Kec. Kepil</t>
  </si>
  <si>
    <t>Ibu Saniah</t>
  </si>
  <si>
    <t>Senderan Jalan Ambrol menimpa rumah dibawahnya mengalami kerusakan sedang</t>
  </si>
  <si>
    <t>Rabu, 18 Oktober 2017, Pukul 03. 00 WIB</t>
  </si>
  <si>
    <t>Desa Kemijing Kec. Wdaslintah</t>
  </si>
  <si>
    <t>- Sunarso</t>
  </si>
  <si>
    <t xml:space="preserve"> Hujan Deras Secara Terus menerus mengakibatkan Tanah Longsor Menimpa beberapa rumah dan 1 Mushola( Sunarso, Panut, Sarmin , Wasis , Warsito, Irfangi, )</t>
  </si>
  <si>
    <t>Tanah Longsor Menimpa beberapa rumah dan 1 Mushola</t>
  </si>
  <si>
    <t>- Panut</t>
  </si>
  <si>
    <t>- Sarmin</t>
  </si>
  <si>
    <t>- Wasis</t>
  </si>
  <si>
    <t>- Warsino</t>
  </si>
  <si>
    <t>-Irfangi</t>
  </si>
  <si>
    <t>- Mushola Al Manzhur</t>
  </si>
  <si>
    <t xml:space="preserve">Rabu, 18 Oktober 2017,  </t>
  </si>
  <si>
    <t>Dusun Kesenet RT 01 RW 05 , Desa Besuki Kec Wadaslintang</t>
  </si>
  <si>
    <t>Tanah Perhutani Lonsor Menutupi Jalan DPU sepanjang 15 M dan Tinggi 20 M  (sikapat-Besuki) menuju Kab. Purworejo</t>
  </si>
  <si>
    <t>Rabu, 18 Oktober 2017, Pukul 16.00WIB</t>
  </si>
  <si>
    <t>Dusun Gawaran RT 04 RW 01 Desa Trimulyo Kec. Wadaslintang</t>
  </si>
  <si>
    <t xml:space="preserve">Ny Tuki </t>
  </si>
  <si>
    <t>Hujan Deras Seca Terus menerus mengakibatkan rumah Ambruk</t>
  </si>
  <si>
    <t>1 Rumah Rusak Berat milik ny Tuki</t>
  </si>
  <si>
    <t>Pihakl Muspika bersama Warga setempat bergotong royong membersikan puing puing reruntuhan bangunan.</t>
  </si>
  <si>
    <t>Rabu, 18 Oktober 2017, Pukul 22.30 WIB</t>
  </si>
  <si>
    <t xml:space="preserve">Desa Tegalsari Kecamatan Garung </t>
  </si>
  <si>
    <t>Bp. Muharis</t>
  </si>
  <si>
    <t>Hujan deras secraa terus menrus mengakibatkan senderan rumah belakang rumah longsor .</t>
  </si>
  <si>
    <t>Tembok rumahdan kandang  bagian belakang tertimbun tanah, 3 ternak tewas</t>
  </si>
  <si>
    <t>Pihakl Muspika bersam Warga setempat bergotong royong membersikan puing puing reruntuhan bangunan.dan mengamankan penghuni rumah</t>
  </si>
  <si>
    <t>Senin 4 September 2017 jam 08.30</t>
  </si>
  <si>
    <t>Dusun Wilaya Rt 2 Rw 2 Desa Timbang Kec Leksono</t>
  </si>
  <si>
    <t>Supardi 50 thn</t>
  </si>
  <si>
    <t>Disebabkan api tungku dapur</t>
  </si>
  <si>
    <t xml:space="preserve">1 rumah , satu sepeda motor </t>
  </si>
  <si>
    <t>Selasa, 24 Oktober 2017 jam 17.15</t>
  </si>
  <si>
    <t>Bp. Supangat da Ibu Sarjono</t>
  </si>
  <si>
    <t>Hujan deras secraa terus menrus mengakibatkan tembok rumah milik bu Sarjono jebol, dan dapur rumah Bp. Supangat Longsor Panjang 8m Lebar 7 m</t>
  </si>
  <si>
    <t>Pihakl Muspika bersama Warga setempat bergotong royong membersikan longsor</t>
  </si>
  <si>
    <t>Kamis, 26 Oktober 2017 jam 17.30</t>
  </si>
  <si>
    <t>Jl. Depok-Mutisari, Desa Depok, Kec.Watumalang</t>
  </si>
  <si>
    <t xml:space="preserve">Akibat hujan dengan intensitas tinggi menyebabkan tebing setinggi 15 m longsor dan menutup jalan </t>
  </si>
  <si>
    <t xml:space="preserve">tebing setinggi 15 m longsor dan menutup jalan </t>
  </si>
  <si>
    <t>BPBD Wonosobo segera mengirim tim assesment yang dipimpin oleh Kalak BPBD dan Pusdalops dan selanjutnya bekerjasama dengan Dalmas Polres Wonosobo dan anggota Polres Watumalang untuk membuka akses jalan yang tertutup longsor</t>
  </si>
  <si>
    <t>Jumat 27Oktober 2017 jam 23.00</t>
  </si>
  <si>
    <t>Tanah longsor dan banjir</t>
  </si>
  <si>
    <t>Dusun Sipait Desa Besuki Kec Wadaslintang</t>
  </si>
  <si>
    <t>Bapak Khoyin 40 jumlah jiwa 4 Rt 2 Rw 8</t>
  </si>
  <si>
    <t>Rumah rusak berat ( mengungsi )</t>
  </si>
  <si>
    <t>Akibat hujan dengan intensitas tinggi yg menguyur wilayah kecamatan wadaslintang mengakibatkan rumah milik Bpk Bapak Khoyin 40 , Ny Zaeni 70  , Hasim , Ny Miskem, Bpk Mugen, Bpk Zaenudin, Sahit hidayat, Bp Anwarudin, Bpk Kijan, Bpk Rohman</t>
  </si>
  <si>
    <t>BPBD Wonosobo segera mengirim tim assesment yang dipimpin oleh Kalak BPBD dan Pusdalops dan selanjutnya bekerjasama dengan Dalmas Polres Wonosobo dan anggota Polres Watumalang untuk melakukan gotong royong dan evakuasi bersama relawan dan warga</t>
  </si>
  <si>
    <t>Ny Zaeni 70  Rt 2 Rw 8</t>
  </si>
  <si>
    <t>Rumah rusak berat  ( mengungsi )</t>
  </si>
  <si>
    <t>Hasim 50  Rt 2 Rw 8</t>
  </si>
  <si>
    <t>Rumah rusak sedang  ( mengungsi )</t>
  </si>
  <si>
    <t>Ny Miskem 46  Rt 2 Rw 8</t>
  </si>
  <si>
    <t>Bapak Mugen 50 Rt 1 rw 8</t>
  </si>
  <si>
    <t>Rumah rusak sedang</t>
  </si>
  <si>
    <t>Bapak Zaenudin 55 Rt 2 Rw 7</t>
  </si>
  <si>
    <t>Sahit hidayat 40 th</t>
  </si>
  <si>
    <t>Rumah terkena banjir bandang</t>
  </si>
  <si>
    <t>Bapak Anwarudin 48 Rt 2 Rw 7</t>
  </si>
  <si>
    <t>Dusun Kesenet RT 02 RW 05 , Desa Besuki Kec Wadaslintang</t>
  </si>
  <si>
    <t>Kijan</t>
  </si>
  <si>
    <t>Tanah pekarangan dan rumah retak</t>
  </si>
  <si>
    <t>Bapak Rohman 46 Rt 2 rw 5</t>
  </si>
  <si>
    <t>Akibat hujan dengan intensitas tinggi yg menguyur wilayah kecamatan wadaslintang mengakibatkan rumah milik Bpk Supono 55, Ny Karsim, Bpk Muyidin, Bpk Tono, Bpk Slamet H, Bpk Tarsono rusak terkena longsor</t>
  </si>
  <si>
    <t>Dusun Kalisalak Rt 1 Rw 9</t>
  </si>
  <si>
    <t>Bapak Supono 55</t>
  </si>
  <si>
    <t>Ny Karsim 65</t>
  </si>
  <si>
    <t>Bapak Muyidin 46</t>
  </si>
  <si>
    <t>Rumah rusak berat ( mengungsi ) terkena banjir bandang</t>
  </si>
  <si>
    <t>Bapak Toto suwarno 50</t>
  </si>
  <si>
    <t>Dusun Sikapat Rt 2Rw 2</t>
  </si>
  <si>
    <t>Bapak Slamet Hadiayanto 47</t>
  </si>
  <si>
    <t>Rusak ringan</t>
  </si>
  <si>
    <t>Bapak Tarsono 55</t>
  </si>
  <si>
    <t>Jumat 27Oktober 2017 jam 22.00</t>
  </si>
  <si>
    <t>TANAH lONGSOR</t>
  </si>
  <si>
    <t>Dusun Jebengan Rt 9/4 Desa Trimulyo Wadaslintang</t>
  </si>
  <si>
    <t>Arimin 37 th</t>
  </si>
  <si>
    <t>Hujan terus menerus mengakibatkan  tanah longsor dan menimpa rumah</t>
  </si>
  <si>
    <t>Jalan Kabupaten Trimulyo-Sumogede longsor panjang 7m lebar 2m tinggi 2m. Kejadian pukul 23.00</t>
  </si>
  <si>
    <t>Akibat hujan terus menerus</t>
  </si>
  <si>
    <t>Jalan Raya Provinsi amble panjang 50m lebar 3m tinggi 0,25m (Wonosobo-Prembun)</t>
  </si>
  <si>
    <t>Jalan Kabupaten Trimulyo-Sumogede longsor panjang 7m lebar 2m tinggi 2m. Kejadian pukul 23.00,alan Raya Provinsi amble panjang 50m lebar 3m tinggi 0,25m (Wonosobo-Prembun), 3 buah tiang listrik roboh ke jalan raya (Jalan Wasadlintang-Wonosobo), Tanah dan pohon bambu longsor menimpa rumah Santoso pada jam 21.00, Rumah sumartono tertimbun longsor pada jam 22.00</t>
  </si>
  <si>
    <t>3 buah tiang listrik roboh ke jalan raya (Jalan Wasadlintang-Wonosobo)</t>
  </si>
  <si>
    <t>Santoso 28th</t>
  </si>
  <si>
    <t>Tanah dan pohon bambu longsor menimpa rumah Santoso pada jam 21.00</t>
  </si>
  <si>
    <t>Sumartono 50th</t>
  </si>
  <si>
    <t>Rumah sumartono tertimbun longsor pada jam 22.00</t>
  </si>
  <si>
    <t>Kelurahan Wadaslintang, Kecamatan Wadaslintang</t>
  </si>
  <si>
    <t>Senderan dan tralis Puskesmas Wadaslintang 1 longsor/rusak</t>
  </si>
  <si>
    <t>Senderan dan tralis Puskesmas Wadaslintang 1 longsor/rusak, Gedung penggilingan padi tertimbun material tanah longsor, Senderan dan pagar tower indosat longsor, di Rt 3/1, Jalan lingkar pasar hewan ambles,panjang 20m tinggi 2m, Jalan lingkar wadaslintang gumelar-kaliwiro longspr panjang 25 lebar 5m tinggi 0,5m Dusun , Rumah milik Bpk Pawit, Bpk Bejo, bpk Darmanto, Bp wiyono, Bpk Subyan, Bp Porah, Bpk Mahrudin, Ny danu, Bp siron, Bpk samsudin, Bpk Isrori, Bpk suwoto, Bpk Wasiat, Bpk Sakimin, Bpk Ali, Bpk Walidin</t>
  </si>
  <si>
    <t>Gedung penggilingan padi tertimbun material tanah longsor</t>
  </si>
  <si>
    <t>Pawit 50th</t>
  </si>
  <si>
    <t>Rumah milik Pawit 50th Rt 1/3</t>
  </si>
  <si>
    <t>Bejo</t>
  </si>
  <si>
    <t>tanah dan bangunan rumah retak-retak Rt 3/3</t>
  </si>
  <si>
    <t>Darmanto</t>
  </si>
  <si>
    <t>Rumah dan tanah longsot Rt 1/2</t>
  </si>
  <si>
    <t>Wiyono</t>
  </si>
  <si>
    <t>Subyan 55 th</t>
  </si>
  <si>
    <t>Tanah dan rumah dapur longsor Rt 1/2</t>
  </si>
  <si>
    <t>Porah</t>
  </si>
  <si>
    <t>Rumah tertimpa pohon mahoni Rt 1/2</t>
  </si>
  <si>
    <t>Mahrudin 55 th</t>
  </si>
  <si>
    <t>Rumah dan  tanah retak-retak Rt 1/3</t>
  </si>
  <si>
    <t>Ny. Danu 60 th</t>
  </si>
  <si>
    <t>Rumah dan tanah longsor</t>
  </si>
  <si>
    <t>Senderan dan pagar tower indosat longsor, di Rt 3/1</t>
  </si>
  <si>
    <t>Siron Mulatib 50 th</t>
  </si>
  <si>
    <t>Tanah dan 3 buah kandang ternak longsor Rt 4/10 Dusun Tuban Desa Lancar</t>
  </si>
  <si>
    <t>Samsudin 50 th</t>
  </si>
  <si>
    <t>Rumah tertimpa longsoran dari tanah milik Sdr. Khamidi Rt 2/2</t>
  </si>
  <si>
    <t>Isrori 52 th</t>
  </si>
  <si>
    <t>Rumah tertimbun tanah longsor Dusun Dadap Gede Rw9</t>
  </si>
  <si>
    <t>Suwoto 55th</t>
  </si>
  <si>
    <t>Wasiat 53th</t>
  </si>
  <si>
    <t>Tanah dan bangunan rumah ambles di Dusun Dadap Gede Rt 3/8</t>
  </si>
  <si>
    <t>Sakimin 53 th</t>
  </si>
  <si>
    <t>Ali 65 th</t>
  </si>
  <si>
    <t>Walidin 60 th</t>
  </si>
  <si>
    <t>Tanah dan rumah ambles Rt 2/5</t>
  </si>
  <si>
    <t>Jalan lingkar pasar hewan ambles,panjang 20m tinggi 2m</t>
  </si>
  <si>
    <t>Jalan lingkar wadaslintang gumelar-kaliwiro longspr panjang 25 lebar 5m tinggi 0,5m Dusun Dadap Gede Kel. Wadaslintang</t>
  </si>
  <si>
    <t>Jumat, 27 Oktober 2017 jam 23.00</t>
  </si>
  <si>
    <t>Desa Tirip Wadaslintang</t>
  </si>
  <si>
    <t>Sumilah 50 th</t>
  </si>
  <si>
    <t>Tanah longsor menimpa sebagian rumah bagian belakang</t>
  </si>
  <si>
    <t>Jalan dusun kedawung Rt 1/4 longsor panjang 25m lebar 3 tinggi 0,25m. Sulit dilalui roda 4, Jalan dusun kedawung Rt 4/3 longsor, Jalan desa ambles longsor, kondosi sedang d bronjong panjang 15m lebar 2,5m tinggi 1,5m. Di dusun limbangan Rt 2/7. sulit di lalui roda 4 dan rumah milik Sumilah, Yusron, Muhayin, Karsini, Muhyanudin.Karsino, Muhyanudin, Slamet M, Supriyanto, Darnoto, Wahyanto, Mujito, Karyanto, Candra, Kodir, Sutarman, Nurudin, Kaswadi, Mawan, Boman, Idris</t>
  </si>
  <si>
    <t>Yusron 65 th</t>
  </si>
  <si>
    <t>Tanah longsor dan rumah ambles, Dusun Jujugan Rt 5/5</t>
  </si>
  <si>
    <t>Muhayin 25th</t>
  </si>
  <si>
    <t>Tanah pekarangan dan rumah longsor (rusak berat), Dusun Kedawung Rt 3/4</t>
  </si>
  <si>
    <t>Karsino 70 th</t>
  </si>
  <si>
    <t>Tanah longsor dan rumah ambles, Dusun Kemutung Rt 4/3</t>
  </si>
  <si>
    <t>Muhyanudin 40 th</t>
  </si>
  <si>
    <t>Slamet Mafmufingudin 40 th</t>
  </si>
  <si>
    <t>Tanah longsordan rumah ambles, Dusun Kedawung Rt 1/4</t>
  </si>
  <si>
    <t>Supriyanto 60 th</t>
  </si>
  <si>
    <t>Darnoto 60 th</t>
  </si>
  <si>
    <t>Wahyanto 50 th</t>
  </si>
  <si>
    <t>Tanah longsordan rumah ambles, Dusun kemutung Rt 1/3</t>
  </si>
  <si>
    <t>Mujito 60 th</t>
  </si>
  <si>
    <t>Karyanto 50 th</t>
  </si>
  <si>
    <t>Tanah longsordan rumah ambles, Dusun kemutung Rt 4/3</t>
  </si>
  <si>
    <t>Candra 30 th</t>
  </si>
  <si>
    <t>Kodir 30 th</t>
  </si>
  <si>
    <t>Tanah longsordan rumah ambles, Dusun kemutung Rt 2/3</t>
  </si>
  <si>
    <t>Sutarman 40 th</t>
  </si>
  <si>
    <t>Tanah longsordan rumah ambles, Dusun kemutung Rt 1/2</t>
  </si>
  <si>
    <t>Nurudin</t>
  </si>
  <si>
    <t>Kaswadi</t>
  </si>
  <si>
    <t>Tanah longsordan rumah ambles, Dusun kemutung Rt 5/6</t>
  </si>
  <si>
    <t>Mawan Efendi 50 th</t>
  </si>
  <si>
    <t>Tanah longsordan rumah ambles, Dusun kemutung Rt 3/5</t>
  </si>
  <si>
    <t>Boman 30 th</t>
  </si>
  <si>
    <t>Idris 30 th</t>
  </si>
  <si>
    <t>Tanah longsordan rumah ambles, Dusun kemutung Rt 3/1</t>
  </si>
  <si>
    <t>Jalan dusun kedawung Rt 1/4 longsor panjang 25m lebar 3 tinggi 0,25m. Sulit dilalui roda 4</t>
  </si>
  <si>
    <t>Jalan dusun kedawung Rt 4/3 longsor</t>
  </si>
  <si>
    <t>Jalan desa ambles longsor, kondosi sedang d bronjong panjang 15m lebar 2,5m tinggi 1,5m. Di dusun limbangan Rt 2/7. sulit di lalui roda 4</t>
  </si>
  <si>
    <t>Desa Panerusan Wadaslintang</t>
  </si>
  <si>
    <t>Suwardi 54 th</t>
  </si>
  <si>
    <t>Tanah dan bangunan rumah longsor. Rt 2/1</t>
  </si>
  <si>
    <t>Akibat hujan dengan intensitas tinggi mengakibatkan Tanah dan bangunan milik Suwardi, Maryati, Musin, Tukimin, Rohimah, Tarmono, Rubiyanto, Rudianto Ritno, Kuat, Wagimin dan Wahyudi terkena longsor</t>
  </si>
  <si>
    <t>Maryati 35 th</t>
  </si>
  <si>
    <t>Tanah dan bangunan rumah longsor. Rt 3/2</t>
  </si>
  <si>
    <t>Musin 53 th</t>
  </si>
  <si>
    <t>Tanah dan bangunan rumah longsor. Rt 5/3</t>
  </si>
  <si>
    <t>Tukimin 35 th</t>
  </si>
  <si>
    <t>Tanah dan bangunan rumah longsor. Rt 10/5</t>
  </si>
  <si>
    <t>Rohimah 35 th</t>
  </si>
  <si>
    <t>Tarmono 60 th</t>
  </si>
  <si>
    <t>Tanah dan bangunan rumah longsor. Rt 15/6</t>
  </si>
  <si>
    <t>Rubiyanto 45 th</t>
  </si>
  <si>
    <t>Rudiono 40 th</t>
  </si>
  <si>
    <t>Ritno 47 th</t>
  </si>
  <si>
    <t>Rumah tertimbun tanah longsor. Rt 9/7</t>
  </si>
  <si>
    <t>H.Kuat 53 th</t>
  </si>
  <si>
    <t>Wagimin 54 th</t>
  </si>
  <si>
    <t>Wahyudin 60 th</t>
  </si>
  <si>
    <t>Rumah tertimbun material tanah longsor Dusun mentosari 16/8</t>
  </si>
  <si>
    <t>Desa Karanganyas Wadaslintang</t>
  </si>
  <si>
    <t>Mulyono 33 th</t>
  </si>
  <si>
    <t>Tanah dan bangunan rumah longsor Rt 10/2</t>
  </si>
  <si>
    <t>Tanah dan bangunan rumah milik Mulyono, Bejo, Ali, Umi, Sugeng, Suwarno, Suisno, Musroni, Purwanto, Wenti, Darto, Purnomo, Sugeng, Misno, Imam, Marwanto, Sardi, Kasrodim, Sarwono, Sohdikun, Sofingatun, Teguh ponco terkena longsor</t>
  </si>
  <si>
    <t>Bejo 50 th</t>
  </si>
  <si>
    <t>Ali 75 th</t>
  </si>
  <si>
    <t>Tanah dan bangunan rumah longsor Rt 15/3</t>
  </si>
  <si>
    <t>Ny. Umi 45 th</t>
  </si>
  <si>
    <t>Tanah dan bangunan rumah longsor Rt 11/3</t>
  </si>
  <si>
    <t>Sugeng 35 th</t>
  </si>
  <si>
    <t>Suwarno 32 th</t>
  </si>
  <si>
    <t>Tanah dan bangunan rumah longsor Rt 9/3</t>
  </si>
  <si>
    <t>Suisno 48 th</t>
  </si>
  <si>
    <t>Tanah dan bangunan rumah longsor Rt 8/3</t>
  </si>
  <si>
    <t>Musroni 78 th</t>
  </si>
  <si>
    <t>Tanah dan bangunan rumah longsor Rt 10/3</t>
  </si>
  <si>
    <t>Purwanto 58 th</t>
  </si>
  <si>
    <t>Wenti Haryanti 30 th</t>
  </si>
  <si>
    <t>Darto 30 th</t>
  </si>
  <si>
    <t>Purnomo 30 th</t>
  </si>
  <si>
    <t>Sugeng 30 th</t>
  </si>
  <si>
    <t>Misno 30 th</t>
  </si>
  <si>
    <t>Rumah tertimpa material tanah  longsor Rt 10</t>
  </si>
  <si>
    <t>Imam Fatoni</t>
  </si>
  <si>
    <t>Tanah pekarangan dan rumah longsor Rt 8</t>
  </si>
  <si>
    <t>Marwanto</t>
  </si>
  <si>
    <t>Sardi Utomo</t>
  </si>
  <si>
    <t>Tanah pekarangan dan rumah longsor Rt 9</t>
  </si>
  <si>
    <t>Kasrodim</t>
  </si>
  <si>
    <t>Tanah pekarangan dan rumah retak Rt 8</t>
  </si>
  <si>
    <t>Sarwono</t>
  </si>
  <si>
    <t>Ruamh tertimbun material longsor Rt 25</t>
  </si>
  <si>
    <t>Sohdikun</t>
  </si>
  <si>
    <t>Rumah dan pekarangan retak-retak Rt 8</t>
  </si>
  <si>
    <t>Sofingatun</t>
  </si>
  <si>
    <t>Rumah dan tanah retak retak Rt 11</t>
  </si>
  <si>
    <t>Teguh ponco</t>
  </si>
  <si>
    <t>Rumah dan pekarangan retak-retak Rt 26</t>
  </si>
  <si>
    <t>Desa Lancar Wadaslintang</t>
  </si>
  <si>
    <t>Siron Mulatif 50 th</t>
  </si>
  <si>
    <t>Tanah dan 3 kandang ternak longsor di dusun tuban Rt 41/10</t>
  </si>
  <si>
    <t>Sabtu 28 Oktober 2017 jam 20.00</t>
  </si>
  <si>
    <t>Dsn Lemiring Desa Ngalian Kec Wadaslintang</t>
  </si>
  <si>
    <t>Bp Suti</t>
  </si>
  <si>
    <t>Rumahnya mengalami rusak dan terancam longsor sehingga harus segera direlokasi</t>
  </si>
  <si>
    <t>Desa Trimulyo Kec Wadaslintang</t>
  </si>
  <si>
    <t>Riyadi</t>
  </si>
  <si>
    <t xml:space="preserve">Dsn Gawaran Rt 2/1 </t>
  </si>
  <si>
    <t>Hujan deras terus menrus mengakibatkan tanah longsor dan menimpa beberapa rumah warga dan merobohkan tiang listrik . Rumah milik warga ada yg rusak total, ada yg cukup parah dan ringan. Semuanya masih bisa ditempati kecuali yg rusak total</t>
  </si>
  <si>
    <t xml:space="preserve">Samijo </t>
  </si>
  <si>
    <t>Dsn Gawaran Rt 5/2</t>
  </si>
  <si>
    <t xml:space="preserve">Sakirun </t>
  </si>
  <si>
    <t>Dsn Kalisat Rt 2 / 5</t>
  </si>
  <si>
    <t xml:space="preserve">Tugiman </t>
  </si>
  <si>
    <t>Dsn Kalisat Rt 5/6</t>
  </si>
  <si>
    <t xml:space="preserve">Miisran </t>
  </si>
  <si>
    <t>Dsn Kaliasat Rt 10/6</t>
  </si>
  <si>
    <t xml:space="preserve">Dwi Martono </t>
  </si>
  <si>
    <t>Dsn Jebeng Rt 1/3</t>
  </si>
  <si>
    <t xml:space="preserve">Nursalim </t>
  </si>
  <si>
    <t>Muhasim</t>
  </si>
  <si>
    <t>Dsn Jebeng Rt 3/3</t>
  </si>
  <si>
    <t>Kantor BPP Pertanian</t>
  </si>
  <si>
    <t>Bizal</t>
  </si>
  <si>
    <t>Bejo Pranowo</t>
  </si>
  <si>
    <t>Maudi</t>
  </si>
  <si>
    <t>Dsn Jebeng Rt 9/4</t>
  </si>
  <si>
    <t>Nikmat</t>
  </si>
  <si>
    <t>Hadi s</t>
  </si>
  <si>
    <t>Dsn Jebeng Rt 4/3</t>
  </si>
  <si>
    <t>Muroso</t>
  </si>
  <si>
    <t>Jalan DPU amblas sepanjang 19 m l 2 m</t>
  </si>
  <si>
    <t xml:space="preserve">Dsn Jebengan Rt 4 / 3 </t>
  </si>
  <si>
    <t>Hujan deras terus menerus mengakibatkan ruas jalan jebengan - somogede di dsn jebengan rt 4/3 amblas, keg masy dsn jenengan, monggor desa somogede dan desa lancar sangat terganggu</t>
  </si>
  <si>
    <t>Dusun Silutut Desa Plunjaran Kec Wadaslintang</t>
  </si>
  <si>
    <t>Hadi Suwoto</t>
  </si>
  <si>
    <t>Rumah tertimpa longsor</t>
  </si>
  <si>
    <t>Hujan deras terus menerus mengakibatkan tanah longsor dan retak menyebabkan bbrp rumah warga rusak dan terancam bahaya</t>
  </si>
  <si>
    <t>Sadiman</t>
  </si>
  <si>
    <t>Sakem</t>
  </si>
  <si>
    <t>Sunar</t>
  </si>
  <si>
    <t>Irigasi longsor 2 titik sepanjang 25 m dan 6 m</t>
  </si>
  <si>
    <t>Hujan deras terus menerus mengakibatkan irigasi longsor dan jalan poros desa amblas, apabila irigasi tidak segera ditangani bbrp hektar sawah ( 40 ha ) akan mengalami kekeringan dan amblasnya jalan poros desa sangat mengganggu keg msay desa plunjaran</t>
  </si>
  <si>
    <t>Jalan poros desa sepanjang 25 m l 2 m amblas</t>
  </si>
  <si>
    <t>Dsn Limbangan Desa Tirip Kec wadaslintang</t>
  </si>
  <si>
    <t>Muharjito</t>
  </si>
  <si>
    <t>Tanah longsor dan ambles menimpa rumah warga mengalami rusak cukup parah ttp semuanya masih bisa ditempati</t>
  </si>
  <si>
    <t>Hujan deras terus menerus mengakibatkan tanah amblas / longsor menimpa bbrp rumah warga ikut amblas</t>
  </si>
  <si>
    <t>Mustakim</t>
  </si>
  <si>
    <t>Tuminah</t>
  </si>
  <si>
    <t>Yasin ariyanto</t>
  </si>
  <si>
    <t>Kirotin</t>
  </si>
  <si>
    <t>Notorejo</t>
  </si>
  <si>
    <t>Dsn Karanganyar Desa Karanganyar Kec wadaslintang</t>
  </si>
  <si>
    <t>Supriyadi</t>
  </si>
  <si>
    <t>Darwito</t>
  </si>
  <si>
    <t>Rojikin</t>
  </si>
  <si>
    <t>Suharyanto</t>
  </si>
  <si>
    <t>Tuninah</t>
  </si>
  <si>
    <t>Irigasi jalaksana longsor sepanjang 10 m dan jalan andonglawak tertimbun lonsoran batu dan tanah sepanjang 15 m</t>
  </si>
  <si>
    <t>Dusun Kracak dan dusun windusari Desa erorejo kec wadaslintang</t>
  </si>
  <si>
    <t>Jalan Kab dusun windusari desa erorejo tertimbun longsoran sepanjang 100 m</t>
  </si>
  <si>
    <t>Jalan dusun kracak desa erorejo amblas P 25 m lebar 4 m t 0.5 m</t>
  </si>
  <si>
    <t>Jalan dusun kracak desa erorejo longsor P 6 m lebar 2 m t 5 m</t>
  </si>
  <si>
    <t>Dsn Sodong Desa Kalidadap Kec wadaslintang</t>
  </si>
  <si>
    <t>Ruas jalan ngalian - sodong amblas panjang 15 m lebar 2 m tuinggi 1 m</t>
  </si>
  <si>
    <t xml:space="preserve">Hujan deras terus menerus mengakibatkan tanah amblas / </t>
  </si>
  <si>
    <t xml:space="preserve">Sabtu 28 Oktober 2017 </t>
  </si>
  <si>
    <t>Desa Kalidadap Wadaslintang</t>
  </si>
  <si>
    <t>Erosi Sungai Ulo</t>
  </si>
  <si>
    <t>Sawah sepanjang 200m di kanan kiri aliran sungai tererosi</t>
  </si>
  <si>
    <t>Minggu 29 Oktober 2017 jam 18.00</t>
  </si>
  <si>
    <t>Desa Plodongan Kec sukoharjo</t>
  </si>
  <si>
    <t>Jembatan penghubung antar desa Runtuh</t>
  </si>
  <si>
    <t>Akibat hujan dengan intensiotas tinggi yg menguyur wilayah kecamatan sukoharjo yg berlangsung mulai pukul 16.00- 18.39 wib shg menyebabkan runtuhnya jembatan tsb dengan panjang 10 m tinggi dasar sungai 7 m</t>
  </si>
  <si>
    <t>BPBD mengirim Tim Assesment untuk menggali informasi dan melakukan penanganan dibantu dengan koramil sukoharjo tim relawan sukoharjo.</t>
  </si>
  <si>
    <t>……………………</t>
  </si>
  <si>
    <t>Desa Adiwarno Selomerto</t>
  </si>
  <si>
    <t>Mengakibatkan sekitar 27 HA sawah terancam kekeringan gagal panen</t>
  </si>
  <si>
    <t>Senin, 30 Oktober 2017 jam 09.00</t>
  </si>
  <si>
    <t>Desa pulosaren Kepil</t>
  </si>
  <si>
    <t>Sunanto 55 th</t>
  </si>
  <si>
    <t>Rumah terbakar akibat konsleting listrik</t>
  </si>
  <si>
    <t>Pada hari senin pagi pak sunanto bersama istri pergi ke ladang bercocok tanam dan rumah dalam keadaan kosong sekitar pukul 09.00 WIB rumah terbakar yang diakibatkan konsleting listrik</t>
  </si>
  <si>
    <t>TOTAL</t>
  </si>
  <si>
    <r>
      <rPr>
        <sz val="10"/>
        <rFont val="Calibri"/>
        <family val="2"/>
      </rPr>
      <t xml:space="preserve">Sawah dan perkebunan milik warga sejumlah 4 orang longsor </t>
    </r>
    <r>
      <rPr>
        <sz val="10"/>
        <rFont val="Calibri"/>
        <family val="2"/>
      </rPr>
      <t>±</t>
    </r>
    <r>
      <rPr>
        <sz val="7.5"/>
        <rFont val="Calibri"/>
        <family val="2"/>
      </rPr>
      <t xml:space="preserve"> 1 Ha</t>
    </r>
  </si>
  <si>
    <r>
      <rPr>
        <sz val="10"/>
        <rFont val="Calibri"/>
        <family val="2"/>
      </rPr>
      <t xml:space="preserve">Sawah dan perkebunan milik warga sejumlah 14 orang terkena longsoran </t>
    </r>
    <r>
      <rPr>
        <sz val="10"/>
        <rFont val="Calibri"/>
        <family val="2"/>
      </rPr>
      <t>±</t>
    </r>
    <r>
      <rPr>
        <sz val="7.5"/>
        <rFont val="Calibri"/>
        <family val="2"/>
      </rPr>
      <t xml:space="preserve"> 1,5 Ha</t>
    </r>
  </si>
  <si>
    <t xml:space="preserve">REKAP KEJADIAN BENCANA 2017 </t>
  </si>
  <si>
    <t>NO</t>
  </si>
  <si>
    <t xml:space="preserve">JENIS KEJADIAN </t>
  </si>
  <si>
    <t>JUMLAH KEJADIAN</t>
  </si>
  <si>
    <t>JUMLAH</t>
  </si>
  <si>
    <t>JAN</t>
  </si>
  <si>
    <t>FEB</t>
  </si>
  <si>
    <t>MARET</t>
  </si>
  <si>
    <t>APRIL</t>
  </si>
  <si>
    <t>MEI</t>
  </si>
  <si>
    <t>JUNI</t>
  </si>
  <si>
    <t>JULI</t>
  </si>
  <si>
    <t>AGUST</t>
  </si>
  <si>
    <t>SEP</t>
  </si>
  <si>
    <t>OKT</t>
  </si>
  <si>
    <t>BANJIR</t>
  </si>
  <si>
    <t>ANGIN PUTTING BELIUNG</t>
  </si>
  <si>
    <t xml:space="preserve">KEBAKARAN </t>
  </si>
  <si>
    <t>REKAP KEJADIAN BENCANA 2016</t>
  </si>
  <si>
    <t>NOV</t>
  </si>
  <si>
    <t>DES</t>
  </si>
  <si>
    <t>BULAN DESEMBER</t>
  </si>
  <si>
    <t>Kamis 7 Desember 2017 jam 16.00</t>
  </si>
  <si>
    <t>Angin putting beliung</t>
  </si>
  <si>
    <t>Desa Suren gede Kec Kertek</t>
  </si>
  <si>
    <t>Bersama aparat polsek, koramil dan masyarakat sekitar mengadakan gotong royong untuk membersihkan rumah penduduk yg yterkena angin putting beliung</t>
  </si>
  <si>
    <t>TANGGAL SURAT MASUK</t>
  </si>
  <si>
    <t>34 rumah rusak berat dan 46 rumah rusak sedang</t>
  </si>
  <si>
    <t>Awadi</t>
  </si>
  <si>
    <t>Suharman</t>
  </si>
  <si>
    <t>Sugiharto</t>
  </si>
  <si>
    <t>Muhrodin</t>
  </si>
  <si>
    <t>Gimun</t>
  </si>
  <si>
    <t>Suwito</t>
  </si>
  <si>
    <t>Heri</t>
  </si>
  <si>
    <t>Hermanto</t>
  </si>
  <si>
    <t>Kipni</t>
  </si>
  <si>
    <t>Muntaha</t>
  </si>
  <si>
    <t>Fajar</t>
  </si>
  <si>
    <t>Slamet</t>
  </si>
  <si>
    <t>Muji</t>
  </si>
  <si>
    <t>Mukodam</t>
  </si>
  <si>
    <t>Suliyan</t>
  </si>
  <si>
    <t>Ashori</t>
  </si>
  <si>
    <t>Wagiman</t>
  </si>
  <si>
    <t>Irfadi</t>
  </si>
  <si>
    <t>Parlan</t>
  </si>
  <si>
    <t>Mifta</t>
  </si>
  <si>
    <t>Selipan</t>
  </si>
  <si>
    <t>Kusnudin</t>
  </si>
  <si>
    <t>Hartini</t>
  </si>
  <si>
    <t>Sutoyo</t>
  </si>
  <si>
    <t>Sugiyanto</t>
  </si>
  <si>
    <t>Aris</t>
  </si>
  <si>
    <t>Kaswito</t>
  </si>
  <si>
    <t>Muslimin</t>
  </si>
  <si>
    <t>Nirman</t>
  </si>
  <si>
    <t>Ismail</t>
  </si>
  <si>
    <t>Jumerno</t>
  </si>
  <si>
    <t>Nurrohim</t>
  </si>
  <si>
    <t>Dawam</t>
  </si>
  <si>
    <t>Harjito</t>
  </si>
  <si>
    <t>Riwayat</t>
  </si>
  <si>
    <t>Sujatno</t>
  </si>
  <si>
    <t>Sulamto</t>
  </si>
  <si>
    <t>Pahruroji</t>
  </si>
  <si>
    <t>Ilyas</t>
  </si>
  <si>
    <t>Ahmadi</t>
  </si>
  <si>
    <t>Agus</t>
  </si>
  <si>
    <t>Zaenal</t>
  </si>
  <si>
    <t>TPQi</t>
  </si>
  <si>
    <t>Ghozali</t>
  </si>
  <si>
    <t>Nur hamim</t>
  </si>
  <si>
    <t>Yubad</t>
  </si>
  <si>
    <t>Islah</t>
  </si>
  <si>
    <t>Iksanudin</t>
  </si>
  <si>
    <t>Tafsir</t>
  </si>
  <si>
    <t>Pawit</t>
  </si>
  <si>
    <t>Sudarko</t>
  </si>
  <si>
    <t>Supri</t>
  </si>
  <si>
    <t>Teguh</t>
  </si>
  <si>
    <t>Wahyu</t>
  </si>
  <si>
    <t>Abdul</t>
  </si>
  <si>
    <t>Ngahadi</t>
  </si>
  <si>
    <t>Limin</t>
  </si>
  <si>
    <t>Sodiq</t>
  </si>
  <si>
    <t>Taryadi</t>
  </si>
  <si>
    <t>Uun H</t>
  </si>
  <si>
    <t>Sumarno</t>
  </si>
  <si>
    <t>Darso</t>
  </si>
  <si>
    <t>Slamet Y</t>
  </si>
  <si>
    <t>Momo F</t>
  </si>
  <si>
    <t>Ahmad J</t>
  </si>
  <si>
    <t>Udin</t>
  </si>
  <si>
    <t>Alwandi</t>
  </si>
  <si>
    <t>Priyono</t>
  </si>
  <si>
    <t>Hendrik</t>
  </si>
  <si>
    <t>Marnoto</t>
  </si>
  <si>
    <t>Imbuh</t>
  </si>
  <si>
    <t>Perno</t>
  </si>
  <si>
    <t>Solehudin</t>
  </si>
  <si>
    <t>Dusun Cawet</t>
  </si>
  <si>
    <t>Dusun Kalisuren</t>
  </si>
  <si>
    <t>Dusun Wironawan</t>
  </si>
  <si>
    <t>Dusun Pangempon</t>
  </si>
  <si>
    <t>Dese Sindupaten, Dusun Klilinn dan Dusun Ngariboyo, Kec. Kertek</t>
  </si>
  <si>
    <t>4 rumah</t>
  </si>
  <si>
    <t>Ahmad ruhin</t>
  </si>
  <si>
    <t>Mutajilah</t>
  </si>
  <si>
    <t>Muzamil</t>
  </si>
  <si>
    <t>Sulas</t>
  </si>
  <si>
    <t>Rabu, 13 Desember 2017 jam 03.30</t>
  </si>
  <si>
    <t>Desa Kalierang, Selomerto</t>
  </si>
  <si>
    <t>tanggul sungai Geblok dengan panjang 5 m, tinggi 10 m</t>
  </si>
  <si>
    <t>Karena hujan lebat yang terus menerus mengakibatkan tanggul sungai Geblok dengan panjang 5 m, tinggi 10 m</t>
  </si>
  <si>
    <t>Jumat, 15 Desember 2017 jam 01.00</t>
  </si>
  <si>
    <t>Dusun kroya Desa Sumberwulan, Selomerto</t>
  </si>
  <si>
    <t>Gempa Bumi</t>
  </si>
  <si>
    <t>Longsornya senderan jalan dengan panjang 40 m lebar 4 m tinggi 20 m</t>
  </si>
  <si>
    <t>Karena gempa bumi mengakibatkan longsornya jalan penghubung antar desa sumberwulan dan desa karangrejo</t>
  </si>
  <si>
    <t>Jumat, 15 Desember 2017 jam 23.50</t>
  </si>
  <si>
    <t>Desa sidorejo, Selomerto</t>
  </si>
  <si>
    <t>Sarwanto</t>
  </si>
  <si>
    <t>Komarudin</t>
  </si>
  <si>
    <t>Narto</t>
  </si>
  <si>
    <t>Rumah bertingkat ukuran 6m x 9m roboh rata dengan tanah</t>
  </si>
  <si>
    <t>rumah rusak</t>
  </si>
  <si>
    <t>pagar rumah rusak ukuran 10m x 2,5m</t>
  </si>
  <si>
    <t>Karena gempa bumi mengakibatkan beberapa rumah rusak</t>
  </si>
  <si>
    <t>Jumat 8 Desember 2017 jam 14.00</t>
  </si>
  <si>
    <t>Angin Puting Beliung</t>
  </si>
  <si>
    <t>Dusun gosono Desa Karangluhur, Kertek</t>
  </si>
  <si>
    <t>Mudasir</t>
  </si>
  <si>
    <t>Nasirun</t>
  </si>
  <si>
    <t>2 rumah atapnya rusak</t>
  </si>
  <si>
    <t>Jumat 8 Desember 2017 jam</t>
  </si>
  <si>
    <t>Dusun cangkringan dan pagerotan Desa pagerejo, Kertek</t>
  </si>
  <si>
    <t>Jumeno</t>
  </si>
  <si>
    <t>Budiono</t>
  </si>
  <si>
    <t>Mintasi</t>
  </si>
  <si>
    <t>Kariyo</t>
  </si>
  <si>
    <t>Tukiman</t>
  </si>
  <si>
    <t>Nurwandi</t>
  </si>
  <si>
    <t>Rohadi</t>
  </si>
  <si>
    <t>Mardiyono</t>
  </si>
  <si>
    <t>Wasnan</t>
  </si>
  <si>
    <t>Nasito</t>
  </si>
  <si>
    <t>Ny.Pawit</t>
  </si>
  <si>
    <t>Sanggar</t>
  </si>
  <si>
    <t>Yamno</t>
  </si>
  <si>
    <t>Sarwoto</t>
  </si>
  <si>
    <t xml:space="preserve">Budi </t>
  </si>
  <si>
    <t>Tumbal</t>
  </si>
  <si>
    <t>Sukirno</t>
  </si>
  <si>
    <t>Rabu 6 Desember 2017 jam 18.30</t>
  </si>
  <si>
    <t>Campursari Kertek</t>
  </si>
  <si>
    <t>Senderan saluran irigasi dengan panjang  35m tinggi 4m (saluran irigasi mati total)</t>
  </si>
  <si>
    <t>19 Desember 2017 jam 23.45</t>
  </si>
  <si>
    <t>tanah longsor</t>
  </si>
  <si>
    <t>Jalan dieng dusun Kalilembu Desa Dieng</t>
  </si>
  <si>
    <t>Tebing longsor Panjang 20 Tinggi 10</t>
  </si>
  <si>
    <t>Hujan terus meneru yg mengakibatkan tebing longsor</t>
  </si>
  <si>
    <t>Dusun Tempuran Desa Camp[ursari Rt 6 Rw 5 Kec Kejajar</t>
  </si>
  <si>
    <t>Sakhrudi 57 thn</t>
  </si>
  <si>
    <t xml:space="preserve">Menimpa rumah bpk Sakhrudi </t>
  </si>
  <si>
    <t>Hujan terus menerus mengakibatkan jl gang longsor dengan tinggi 7 lebar 10 m menimpa rumah bpk Sakhrudi  ukuran rumah 7x6 m rusak berat, sedangkan berdampak pada rumah milik Ngarifin, bpk Turyono, Parno</t>
  </si>
  <si>
    <t>Jumat 8 Desember 2107 jam 15.00</t>
  </si>
  <si>
    <t>Desa selomanik Kec Kaliwiro</t>
  </si>
  <si>
    <t>Hujan deras terus menerus shg sungai siduran meluap shg tiang jembatan yg menhub antara desa kauam dan desa selomanik dan jalan penghub ke kec Kalibawang tergerus air yg mengakibatkan tiang tsb bergeser shg jembatan purtus</t>
  </si>
  <si>
    <t>Jembatan</t>
  </si>
  <si>
    <t>Senin 11 desember 2017 jam 11.30</t>
  </si>
  <si>
    <t>Putting beliung</t>
  </si>
  <si>
    <t>Dusun Cengklok Desa Butuh Lor Kec Kalikajar</t>
  </si>
  <si>
    <t>Hesen. Rusmin, Subandi, Mujiasih,Jumeno,Sarto, Mahroni, Dulrohim, Rahyobo,Jamroni, Sarto, Aziz, Priyono, Narwandi, Marsito, Suwarno, Giyono, Siwah, Gepeng, Diyarto, Ponijo,, Sudar, Bundis, Mangsur, Bambang</t>
  </si>
  <si>
    <t>25 Rumah ( rumah rusak berat milik Bp Hesen, Rusak sedang 8 rumah, rusak ringan 16 ) Korban luka Muahmi 35 trhn dirujuk ke PKU</t>
  </si>
  <si>
    <t>Hujan deras dan angin kencang disusul hujan lebat dan disertai petir shg mengakibatkan bbrp rumah rusak</t>
  </si>
  <si>
    <t>Kamis 14 desember 2017 jam 01.00</t>
  </si>
  <si>
    <t>Dusun Ngadirogo Rt 1 Rw 01 Desa Talunombo Kec. Sapuran</t>
  </si>
  <si>
    <t xml:space="preserve">Hilangnya 2 petek tanah milik Pondo </t>
  </si>
  <si>
    <t>Bpk Pondo</t>
  </si>
  <si>
    <t>Hujan cukup deras shg mengakibatkan saluran air yg berada diatas jalan dusun Ngadirogo Rt 1Rw 1 Desa Talunombo meluap dan mengakibatkan longsornya tebing dengan ukuran T 10 m P 8 material longsor berupa tanah bebatuan menutupi ruas jalan dan saluran</t>
  </si>
  <si>
    <t>17 Desember 2017 jam 15.00</t>
  </si>
  <si>
    <t>Jalan raya dieng km 21 Dusun Wadasputih desa Parikesit Kec Kejajar</t>
  </si>
  <si>
    <t xml:space="preserve">Tebing setinggi 5 m longsor yang membawa material batu besar4 buah menutupi jalan raya dieng km21 </t>
  </si>
  <si>
    <t>Hujan deras yg terus menerus mengakibatkan tebing sertinggi 5 m longsor yg membawa material dan batu 4 buah menutup jalan raya diaeng km 21 dan menggagu lalu lintas kendaraan ( buka tutup )</t>
  </si>
  <si>
    <t>Jumat 16 Desember 2017 jam 23.45</t>
  </si>
  <si>
    <t>Desa Kajeksen Kec sukoharjo</t>
  </si>
  <si>
    <t>Kantor balai desa ambruk panjang 16 M tinggi 7 lebar 9.75</t>
  </si>
  <si>
    <t>Dampak gempa mengakibatkan kantor balai desa ambruk</t>
  </si>
  <si>
    <t>Jumat 15 Desember 2017 jam 23.50</t>
  </si>
  <si>
    <t>Gempa bumi</t>
  </si>
  <si>
    <t>Dusun Larangan Desa Rejosari Kec Kalikajar</t>
  </si>
  <si>
    <t>Bp Muhrodi</t>
  </si>
  <si>
    <t xml:space="preserve">Dapur permanen terbuat dari batu kali ukuran P 4 m dan L 6 m serta kandang ayam dinding ukuran tinggi 3 m panjang 2 m dengan atap genteng ambrol </t>
  </si>
  <si>
    <t>Diawali dengan gempa bumi yg berdurasi 1 menit shg mengakibatkan dapur rumah bp Muhrodi ambrol</t>
  </si>
  <si>
    <t>Senin 18 Desember 2017 jam 08.00</t>
  </si>
  <si>
    <t>Desa Selokromo Rt 1 Rw 2 Kec Leksono</t>
  </si>
  <si>
    <t>20 batang pohon kalbi milik bpk Tamziz, 1 buah rumah kayu ukuran 4x5 m</t>
  </si>
  <si>
    <t>Tanah longsor tersebut mengakibatkan badan jalan irigasi yg mrp akses jalan selokromo selogoro tertutup</t>
  </si>
  <si>
    <t>Desa Sawangan Kec Leksono</t>
  </si>
  <si>
    <t>Senderan rumah bpk Suroto shg dinding rumah retak- retak</t>
  </si>
  <si>
    <t>Jumat 8 Desember 2017 jam 15.00</t>
  </si>
  <si>
    <t>Dusun Bendo Rt 4 Rw 8 Desa Purwojati Kec kertek</t>
  </si>
  <si>
    <t>Waldiyono  Rt 4 Rw 8</t>
  </si>
  <si>
    <t>1 rumah milik Waldiyono Dsn Bendo Rt 4 Rw 8 Desa Purwojati Kec Kertek</t>
  </si>
  <si>
    <t>KESAMBAR PETIR</t>
  </si>
  <si>
    <t>ATAP AMBROL</t>
  </si>
  <si>
    <t>Total</t>
  </si>
  <si>
    <t>PENEMUAN MAYAT</t>
  </si>
  <si>
    <t>total</t>
  </si>
  <si>
    <t>GEMPA</t>
  </si>
  <si>
    <t>PUTTING BELIUNG</t>
  </si>
  <si>
    <t>ANGIN KENCANG</t>
  </si>
  <si>
    <t>PUTTING BELING</t>
  </si>
  <si>
    <t>GEMPA BUMI</t>
  </si>
  <si>
    <t>NB : DATA PER 19 DES</t>
  </si>
  <si>
    <t xml:space="preserve">Pada hari ini Dukuh ngemplak Desa Ropoh kecamatan kepil telah terjadi kebakran sebuah rumah milik dari  bapak Kriyadi .kerugian material sebesar Rp 20.000.000 (dua puluh  juta rupiah) dan perhiasan 60 gram uang tunai 4.200.000 </t>
  </si>
  <si>
    <t>KERUGIAN RP</t>
  </si>
  <si>
    <t>LOKASI BENCANA</t>
  </si>
  <si>
    <t>KEC LOKASI BENCANA</t>
  </si>
  <si>
    <t>Selasa 26 Desember 2017 jam 11.00</t>
  </si>
  <si>
    <t>Rt 01 Rw X Dusun Klesem Bawah Kelurahan Wonoroto Kec Watumalang</t>
  </si>
  <si>
    <t>Rahmanto 38 thn</t>
  </si>
  <si>
    <t>Rumah milik Rahmanto semi permanen terbakar</t>
  </si>
  <si>
    <t>Telah terbakar satu unit rumah semi permanen yang di akibatkan perkiraan dari konsleting listrik shg rumah tersebut habis terbakar beserta seluruh isi rumah beserta perabota</t>
  </si>
  <si>
    <t>Minggu 17 Desember 2017 jam 23.00</t>
  </si>
  <si>
    <t>Senderan longsor</t>
  </si>
  <si>
    <t>Andonglawak Rt 24 rw 01 Desa Karanganyar Kec.Wadaslintang</t>
  </si>
  <si>
    <t>Rebingin 50 thn</t>
  </si>
  <si>
    <t>Senderan longsor panjang 17 tinggi 4 meter</t>
  </si>
  <si>
    <t>Hujan dera mengakibatkan senderan longsor panjang 17 tinggi 4 meter</t>
  </si>
  <si>
    <t>Dusun Jebengan Desa Trimulyo Kec Wadaslintang</t>
  </si>
  <si>
    <t>Menutup jalan kabupaten desa Trimulyo Desa Somogede</t>
  </si>
  <si>
    <t>Hujan deras mengakibatkan tanah longsor panjang 30 m tinggi 8 meter menutup jalan kabupaten Desa Trimulyo ke desa Somogede</t>
  </si>
  <si>
    <t>Rabu 20 Desember 2017 jam 15.00</t>
  </si>
  <si>
    <t>Jumat 15 Desember 2017 jam 23.45</t>
  </si>
  <si>
    <t>Dusun Clengkom Desa Ngadisono Kec Kaliwiro</t>
  </si>
  <si>
    <t>Eri Suhono 47 thn</t>
  </si>
  <si>
    <t>Rumah milik saudara Eri Suhono yg ukuran 6x9 meter dinding yang terbuat dari batako belum dilepa roboh</t>
  </si>
  <si>
    <t>Telah terjadi gempa bumi yg mengakibatkan Rumah milik saudara Eri Suhono yg ukuran 6x9 meter dinding yang terbuat dari batako belum dilepa roboh</t>
  </si>
  <si>
    <t>Kamis 21 Desember 2017 jam 09.00</t>
  </si>
  <si>
    <t>Dusun Payadan Rt 7 Desa Ngadisono Kec Kaliwiro</t>
  </si>
  <si>
    <t>Ny Tusiyah 46 thn</t>
  </si>
  <si>
    <t>Bagian dapur milik Bawon Suhadi terbakar dan sebagian atap rumah</t>
  </si>
  <si>
    <t>Api dari dapur menjalar ke jligen yang ada bensinya sebanyak 30 liter shg membuat rumah dapur terbakar ukuran 4x6 m milik Bawon Suhadi umur 50 thn alamat rt 7 Dusun Payadan terbakar habis, menimpa atap rumah pokok sebagian</t>
  </si>
  <si>
    <t>Senin 18 Desember 2017 jam 18.00</t>
  </si>
  <si>
    <t>SD N 2 Krasak Selomerto</t>
  </si>
  <si>
    <t>Senderan SD volume 12 m</t>
  </si>
  <si>
    <t>Hujan deras lebat telah terjadi longsor dgn volume 12 m di SD krasak selomerto</t>
  </si>
  <si>
    <t>Dusun Tegalsari Rt 1 Rw 1 Desa Tegalgot Kepil</t>
  </si>
  <si>
    <t>Mugiyono</t>
  </si>
  <si>
    <t xml:space="preserve">Rumah milik pak mugi ambruk </t>
  </si>
  <si>
    <t xml:space="preserve">Hujan lebat disertai angin dan mengakibatkan 1 rumah ambruk dan rusak. Rumah tsb kerangka sudah lapuk dan kwalitas kayu kurang bagus shg terkena hujan lebat dan angin kencang tidak bs menahan derasnya air shg ambruk </t>
  </si>
  <si>
    <t>Senin 25 Desember 2017 jam 04.00</t>
  </si>
  <si>
    <t>Dukuh Katawuluh Rt 1 Rw 1 Desa Jebeng Plampitan Kec Sukoharjo</t>
  </si>
  <si>
    <t xml:space="preserve">Rumah milik Sugianto terbakar </t>
  </si>
  <si>
    <t>Ledakan kompor gas shg rumah bp sugiyanto terbakar</t>
  </si>
  <si>
    <t>Rumah bapak Kamami 80 thn, kondisi rusak berat rata dengan tanah dan menghabiskan seluruh isi rumah 1 kk ( 2 jiwa mengungsi) Rumah bapak Rahmat 28 thn kondisi rusak ringan/ sedang</t>
  </si>
  <si>
    <t>Jumat 22 Desember 2017 jam 03.00</t>
  </si>
  <si>
    <t>Dsn Kaliwang 2/1 Ds Burat Kec.Kepil</t>
  </si>
  <si>
    <t>Supratman</t>
  </si>
  <si>
    <t>Pergeseran tebing halaman rumah longsor dan rumah retak</t>
  </si>
  <si>
    <t>Terjadi hujan lebat dan terus menerus yang mengakibatkan pergeseran tebing halaman rumah longsor dan rumah retak</t>
  </si>
  <si>
    <t>rumah 6</t>
  </si>
  <si>
    <t>RUMAH 5</t>
  </si>
  <si>
    <t>Rumah 9</t>
  </si>
  <si>
    <t>Rumah 12</t>
  </si>
  <si>
    <t>rumah 5</t>
  </si>
  <si>
    <t>rumah 4</t>
  </si>
  <si>
    <t>rumah 19</t>
  </si>
  <si>
    <t>rumah 130</t>
  </si>
  <si>
    <t>rumah 28</t>
  </si>
  <si>
    <t>rumah 139</t>
  </si>
  <si>
    <t>RUMAH TERKENA BENCANA</t>
  </si>
  <si>
    <t>Rumah terdampak</t>
  </si>
</sst>
</file>

<file path=xl/styles.xml><?xml version="1.0" encoding="utf-8"?>
<styleSheet xmlns="http://schemas.openxmlformats.org/spreadsheetml/2006/main">
  <numFmts count="3">
    <numFmt numFmtId="41" formatCode="_(* #,##0_);_(* \(#,##0\);_(* &quot;-&quot;_);_(@_)"/>
    <numFmt numFmtId="43" formatCode="_(* #,##0.00_);_(* \(#,##0.00\);_(* &quot;-&quot;??_);_(@_)"/>
    <numFmt numFmtId="164" formatCode="_(* #,##0_);_(* \(#,##0\);_(* &quot;-&quot;??_);_(@_)"/>
  </numFmts>
  <fonts count="2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b/>
      <sz val="10"/>
      <name val="Times New Roman"/>
      <family val="1"/>
    </font>
    <font>
      <sz val="10"/>
      <name val="Times New Roman"/>
      <family val="1"/>
    </font>
    <font>
      <sz val="10"/>
      <color rgb="FFFF0000"/>
      <name val="Calibri"/>
      <family val="2"/>
      <scheme val="minor"/>
    </font>
    <font>
      <sz val="10"/>
      <color rgb="FFFF0000"/>
      <name val="Arial"/>
      <family val="2"/>
    </font>
    <font>
      <sz val="10"/>
      <name val="Arial"/>
      <family val="2"/>
    </font>
    <font>
      <b/>
      <sz val="14"/>
      <name val="Calibri"/>
      <family val="2"/>
      <scheme val="minor"/>
    </font>
    <font>
      <b/>
      <sz val="10"/>
      <name val="Calibri"/>
      <family val="2"/>
      <scheme val="minor"/>
    </font>
    <font>
      <sz val="10"/>
      <color theme="1"/>
      <name val="Calibri"/>
      <family val="2"/>
      <scheme val="minor"/>
    </font>
    <font>
      <sz val="10"/>
      <color rgb="FF222222"/>
      <name val="Arial"/>
      <family val="2"/>
    </font>
    <font>
      <b/>
      <sz val="10"/>
      <color theme="1"/>
      <name val="Calibri"/>
      <family val="2"/>
      <scheme val="minor"/>
    </font>
    <font>
      <sz val="11"/>
      <name val="Calibri"/>
      <family val="2"/>
      <scheme val="minor"/>
    </font>
    <font>
      <b/>
      <sz val="11"/>
      <name val="Calibri"/>
      <family val="2"/>
      <scheme val="minor"/>
    </font>
    <font>
      <sz val="11"/>
      <color theme="1"/>
      <name val="Calibri"/>
      <family val="2"/>
      <scheme val="minor"/>
    </font>
    <font>
      <sz val="10"/>
      <name val="Calibri"/>
      <family val="2"/>
    </font>
    <font>
      <sz val="7.5"/>
      <name val="Calibri"/>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s>
  <borders count="53">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style="hair">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hair">
        <color auto="1"/>
      </bottom>
      <diagonal/>
    </border>
    <border>
      <left style="thin">
        <color auto="1"/>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style="medium">
        <color auto="1"/>
      </left>
      <right style="thin">
        <color auto="1"/>
      </right>
      <top style="thin">
        <color auto="1"/>
      </top>
      <bottom/>
      <diagonal/>
    </border>
  </borders>
  <cellStyleXfs count="3">
    <xf numFmtId="0" fontId="0" fillId="0" borderId="0"/>
    <xf numFmtId="43" fontId="17" fillId="0" borderId="0" applyFont="0" applyFill="0" applyBorder="0" applyAlignment="0" applyProtection="0"/>
    <xf numFmtId="41" fontId="17" fillId="0" borderId="0" applyFont="0" applyFill="0" applyBorder="0" applyAlignment="0" applyProtection="0"/>
  </cellStyleXfs>
  <cellXfs count="630">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xf numFmtId="0" fontId="0" fillId="0" borderId="4" xfId="0"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left"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xf>
    <xf numFmtId="43" fontId="0" fillId="0" borderId="13" xfId="0" applyNumberFormat="1"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13" xfId="1" applyNumberFormat="1" applyFont="1" applyBorder="1" applyAlignment="1">
      <alignment horizontal="center" vertical="center"/>
    </xf>
    <xf numFmtId="0" fontId="0" fillId="0" borderId="13" xfId="0" applyNumberFormat="1" applyBorder="1" applyAlignment="1">
      <alignment horizontal="center" vertical="center"/>
    </xf>
    <xf numFmtId="164" fontId="0" fillId="0" borderId="13" xfId="0" applyNumberFormat="1" applyBorder="1" applyAlignment="1">
      <alignment horizontal="center" vertical="center"/>
    </xf>
    <xf numFmtId="0" fontId="0" fillId="0" borderId="0" xfId="0"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29" xfId="0" applyFont="1" applyFill="1" applyBorder="1" applyAlignment="1">
      <alignment horizontal="left" vertical="center"/>
    </xf>
    <xf numFmtId="164" fontId="4" fillId="2" borderId="0" xfId="1" applyNumberFormat="1" applyFont="1" applyFill="1" applyAlignment="1">
      <alignment horizontal="right" vertical="center"/>
    </xf>
    <xf numFmtId="0" fontId="5" fillId="2" borderId="0" xfId="0" applyFont="1" applyFill="1" applyBorder="1" applyAlignment="1">
      <alignment horizontal="center" vertical="center"/>
    </xf>
    <xf numFmtId="0" fontId="6" fillId="2" borderId="0" xfId="0" applyFont="1" applyFill="1" applyAlignment="1">
      <alignment horizontal="center" vertical="center"/>
    </xf>
    <xf numFmtId="0" fontId="6" fillId="2" borderId="0" xfId="0" applyNumberFormat="1" applyFont="1" applyFill="1" applyBorder="1" applyAlignment="1">
      <alignment horizontal="center" vertical="center"/>
    </xf>
    <xf numFmtId="0" fontId="6" fillId="2" borderId="29" xfId="0" applyNumberFormat="1" applyFont="1" applyFill="1" applyBorder="1" applyAlignment="1">
      <alignment horizontal="center" vertical="center"/>
    </xf>
    <xf numFmtId="0" fontId="6" fillId="2" borderId="32"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4" fillId="2" borderId="13" xfId="0" applyFont="1" applyFill="1" applyBorder="1" applyAlignment="1">
      <alignment horizontal="left" vertical="center"/>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2" xfId="0" applyFont="1" applyFill="1" applyBorder="1" applyAlignment="1">
      <alignment horizontal="center" vertical="top"/>
    </xf>
    <xf numFmtId="0" fontId="4" fillId="2" borderId="30" xfId="0" applyFont="1" applyFill="1" applyBorder="1" applyAlignment="1">
      <alignment horizontal="center" vertical="center"/>
    </xf>
    <xf numFmtId="0" fontId="7" fillId="2" borderId="12"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33" xfId="0" applyFont="1" applyFill="1" applyBorder="1" applyAlignment="1">
      <alignment horizontal="left" vertical="top" wrapText="1"/>
    </xf>
    <xf numFmtId="0" fontId="4" fillId="2" borderId="12" xfId="0" applyFont="1" applyFill="1" applyBorder="1" applyAlignment="1">
      <alignment horizontal="center" vertical="center"/>
    </xf>
    <xf numFmtId="0" fontId="7" fillId="2" borderId="12" xfId="0" applyFont="1" applyFill="1" applyBorder="1" applyAlignment="1">
      <alignment horizontal="left" vertical="center" wrapText="1"/>
    </xf>
    <xf numFmtId="0" fontId="8" fillId="2" borderId="8" xfId="0" applyFont="1" applyFill="1" applyBorder="1" applyAlignment="1">
      <alignment horizontal="left" vertical="top" wrapText="1"/>
    </xf>
    <xf numFmtId="0" fontId="8" fillId="2" borderId="33" xfId="0" applyFont="1" applyFill="1" applyBorder="1" applyAlignment="1">
      <alignment horizontal="left" vertical="top" wrapText="1"/>
    </xf>
    <xf numFmtId="0" fontId="4" fillId="2" borderId="8"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2"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33" xfId="0" applyFont="1" applyFill="1" applyBorder="1" applyAlignment="1">
      <alignment horizontal="left" vertical="top" wrapText="1"/>
    </xf>
    <xf numFmtId="0" fontId="7" fillId="2" borderId="13" xfId="0" applyFont="1" applyFill="1" applyBorder="1" applyAlignment="1">
      <alignment horizontal="left" vertical="center" wrapText="1"/>
    </xf>
    <xf numFmtId="43" fontId="7" fillId="2" borderId="14" xfId="1" applyFont="1" applyFill="1" applyBorder="1" applyAlignment="1">
      <alignment horizontal="left" vertical="center" wrapText="1"/>
    </xf>
    <xf numFmtId="43" fontId="7" fillId="2" borderId="33" xfId="1" applyFont="1" applyFill="1" applyBorder="1" applyAlignment="1">
      <alignment horizontal="left" vertical="center" wrapText="1"/>
    </xf>
    <xf numFmtId="0" fontId="7" fillId="2" borderId="13" xfId="0" applyFont="1" applyFill="1" applyBorder="1" applyAlignment="1">
      <alignment horizontal="left" vertical="top" wrapText="1"/>
    </xf>
    <xf numFmtId="43" fontId="7" fillId="2" borderId="14" xfId="1" applyFont="1" applyFill="1" applyBorder="1" applyAlignment="1">
      <alignment horizontal="left" vertical="top" wrapText="1"/>
    </xf>
    <xf numFmtId="43" fontId="7" fillId="2" borderId="33" xfId="1" applyFont="1" applyFill="1" applyBorder="1" applyAlignment="1">
      <alignment horizontal="left" vertical="top" wrapText="1"/>
    </xf>
    <xf numFmtId="0" fontId="4" fillId="2" borderId="7" xfId="0" applyFont="1" applyFill="1" applyBorder="1" applyAlignment="1">
      <alignment horizontal="center" vertical="top"/>
    </xf>
    <xf numFmtId="43" fontId="7" fillId="2" borderId="29" xfId="1" applyFont="1" applyFill="1" applyBorder="1" applyAlignment="1">
      <alignment horizontal="left" vertical="top" wrapText="1"/>
    </xf>
    <xf numFmtId="0" fontId="4" fillId="2" borderId="30" xfId="0" applyFont="1" applyFill="1" applyBorder="1" applyAlignment="1">
      <alignment horizontal="center" vertical="top" wrapText="1"/>
    </xf>
    <xf numFmtId="0" fontId="7" fillId="2" borderId="13" xfId="0" applyFont="1" applyFill="1" applyBorder="1" applyAlignment="1">
      <alignment vertical="top" wrapText="1"/>
    </xf>
    <xf numFmtId="43" fontId="7" fillId="2" borderId="13" xfId="1" applyFont="1" applyFill="1" applyBorder="1" applyAlignment="1">
      <alignment vertical="top" wrapText="1"/>
    </xf>
    <xf numFmtId="43" fontId="7" fillId="2" borderId="29" xfId="1" applyFont="1" applyFill="1" applyBorder="1" applyAlignment="1">
      <alignment horizontal="center" vertical="top" wrapText="1"/>
    </xf>
    <xf numFmtId="0" fontId="4" fillId="2" borderId="3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7" fillId="2" borderId="13" xfId="0" applyFont="1" applyFill="1" applyBorder="1" applyAlignment="1">
      <alignment horizontal="left" vertical="center"/>
    </xf>
    <xf numFmtId="164" fontId="7" fillId="2" borderId="34" xfId="1" applyNumberFormat="1" applyFont="1" applyFill="1" applyBorder="1" applyAlignment="1">
      <alignment horizontal="left" vertical="center" wrapText="1"/>
    </xf>
    <xf numFmtId="0" fontId="7" fillId="2" borderId="13" xfId="0" applyFont="1" applyFill="1" applyBorder="1" applyAlignment="1">
      <alignment horizontal="left" vertical="top"/>
    </xf>
    <xf numFmtId="164" fontId="7" fillId="2" borderId="34" xfId="1" applyNumberFormat="1" applyFont="1" applyFill="1" applyBorder="1" applyAlignment="1">
      <alignment horizontal="left" vertical="top" wrapText="1"/>
    </xf>
    <xf numFmtId="0" fontId="4" fillId="2" borderId="12"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7" xfId="0" applyFont="1" applyFill="1" applyBorder="1" applyAlignment="1">
      <alignment horizontal="left" vertical="center"/>
    </xf>
    <xf numFmtId="164" fontId="4" fillId="2" borderId="7" xfId="1" applyNumberFormat="1" applyFont="1" applyFill="1" applyBorder="1" applyAlignment="1">
      <alignment horizontal="left" vertical="center" wrapText="1"/>
    </xf>
    <xf numFmtId="164" fontId="4" fillId="2" borderId="34" xfId="1" applyNumberFormat="1" applyFont="1" applyFill="1" applyBorder="1" applyAlignment="1">
      <alignment horizontal="left" vertical="top" wrapText="1"/>
    </xf>
    <xf numFmtId="0" fontId="4" fillId="2" borderId="12" xfId="0" applyFont="1" applyFill="1" applyBorder="1" applyAlignment="1">
      <alignment horizontal="center" vertical="top" wrapText="1"/>
    </xf>
    <xf numFmtId="164" fontId="4" fillId="2" borderId="7" xfId="1" applyNumberFormat="1" applyFont="1" applyFill="1" applyBorder="1" applyAlignment="1">
      <alignment horizontal="left" vertical="top" wrapText="1"/>
    </xf>
    <xf numFmtId="0" fontId="4" fillId="2" borderId="13" xfId="0" applyFont="1" applyFill="1" applyBorder="1" applyAlignment="1">
      <alignment horizontal="center" vertical="top" wrapText="1"/>
    </xf>
    <xf numFmtId="164" fontId="4" fillId="2" borderId="33" xfId="1" applyNumberFormat="1" applyFont="1" applyFill="1" applyBorder="1" applyAlignment="1">
      <alignment horizontal="left" vertical="top" wrapText="1"/>
    </xf>
    <xf numFmtId="164" fontId="4" fillId="2" borderId="12" xfId="1" applyNumberFormat="1" applyFont="1" applyFill="1" applyBorder="1" applyAlignment="1">
      <alignment horizontal="center" vertical="top" wrapText="1"/>
    </xf>
    <xf numFmtId="164" fontId="4" fillId="2" borderId="34" xfId="1" applyNumberFormat="1" applyFont="1" applyFill="1" applyBorder="1" applyAlignment="1">
      <alignment horizontal="left" vertical="center" wrapText="1"/>
    </xf>
    <xf numFmtId="164" fontId="4" fillId="2" borderId="8" xfId="1" applyNumberFormat="1" applyFont="1" applyFill="1" applyBorder="1" applyAlignment="1">
      <alignment horizontal="center" vertical="top" wrapText="1"/>
    </xf>
    <xf numFmtId="0" fontId="4" fillId="2" borderId="13" xfId="0" applyFont="1" applyFill="1" applyBorder="1" applyAlignment="1">
      <alignment vertical="center"/>
    </xf>
    <xf numFmtId="0" fontId="4" fillId="2" borderId="13" xfId="0" applyFont="1" applyFill="1" applyBorder="1" applyAlignment="1">
      <alignment horizontal="left" vertical="top" wrapText="1"/>
    </xf>
    <xf numFmtId="164" fontId="4" fillId="2" borderId="14" xfId="1" applyNumberFormat="1"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vertical="center" wrapText="1"/>
    </xf>
    <xf numFmtId="0" fontId="6" fillId="2" borderId="0" xfId="0" applyFont="1" applyFill="1" applyBorder="1" applyAlignment="1">
      <alignment horizontal="center" vertical="center"/>
    </xf>
    <xf numFmtId="164" fontId="6" fillId="2" borderId="0" xfId="1" applyNumberFormat="1" applyFont="1" applyFill="1" applyBorder="1" applyAlignment="1">
      <alignment horizontal="right" vertical="center"/>
    </xf>
    <xf numFmtId="0" fontId="4" fillId="2" borderId="38" xfId="0" applyFont="1" applyFill="1" applyBorder="1" applyAlignment="1">
      <alignment horizontal="left" vertical="center" wrapText="1"/>
    </xf>
    <xf numFmtId="164" fontId="4" fillId="2" borderId="13" xfId="1" applyNumberFormat="1" applyFont="1" applyFill="1" applyBorder="1" applyAlignment="1">
      <alignment horizontal="right" vertical="center"/>
    </xf>
    <xf numFmtId="164" fontId="4" fillId="2" borderId="8" xfId="1" applyNumberFormat="1" applyFont="1" applyFill="1" applyBorder="1" applyAlignment="1">
      <alignment horizontal="right" vertical="top" wrapText="1"/>
    </xf>
    <xf numFmtId="0" fontId="8" fillId="2" borderId="37" xfId="0" applyFont="1" applyFill="1" applyBorder="1" applyAlignment="1">
      <alignment horizontal="left" vertical="top" wrapText="1"/>
    </xf>
    <xf numFmtId="164" fontId="7" fillId="2" borderId="8" xfId="1" applyNumberFormat="1" applyFont="1" applyFill="1" applyBorder="1" applyAlignment="1">
      <alignment horizontal="right" vertical="top" wrapText="1"/>
    </xf>
    <xf numFmtId="0" fontId="8" fillId="2" borderId="9" xfId="0" applyFont="1" applyFill="1" applyBorder="1" applyAlignment="1">
      <alignment horizontal="left" vertical="top" wrapText="1"/>
    </xf>
    <xf numFmtId="0" fontId="9" fillId="2" borderId="9" xfId="0" applyFont="1" applyFill="1" applyBorder="1" applyAlignment="1">
      <alignment horizontal="left" vertical="top" wrapText="1"/>
    </xf>
    <xf numFmtId="0" fontId="7" fillId="2" borderId="9" xfId="0" applyFont="1" applyFill="1" applyBorder="1" applyAlignment="1">
      <alignment horizontal="left" vertical="center" wrapText="1"/>
    </xf>
    <xf numFmtId="164" fontId="7" fillId="2" borderId="8" xfId="1" applyNumberFormat="1" applyFont="1" applyFill="1" applyBorder="1" applyAlignment="1">
      <alignment horizontal="right" vertical="top"/>
    </xf>
    <xf numFmtId="0" fontId="7" fillId="2" borderId="9" xfId="0" applyFont="1" applyFill="1" applyBorder="1" applyAlignment="1">
      <alignment horizontal="left" vertical="top" wrapText="1"/>
    </xf>
    <xf numFmtId="0" fontId="7" fillId="2" borderId="37" xfId="0" applyFont="1" applyFill="1" applyBorder="1" applyAlignment="1">
      <alignment horizontal="left" vertical="top" wrapText="1"/>
    </xf>
    <xf numFmtId="0" fontId="7" fillId="2" borderId="38" xfId="0" applyFont="1" applyFill="1" applyBorder="1" applyAlignment="1">
      <alignment horizontal="left" vertical="top" wrapText="1"/>
    </xf>
    <xf numFmtId="164" fontId="4" fillId="2" borderId="13" xfId="1" applyNumberFormat="1" applyFont="1" applyFill="1" applyBorder="1" applyAlignment="1">
      <alignment horizontal="right" vertical="top"/>
    </xf>
    <xf numFmtId="0" fontId="4" fillId="2" borderId="13" xfId="0" applyFont="1" applyFill="1" applyBorder="1" applyAlignment="1">
      <alignment vertical="top" wrapText="1"/>
    </xf>
    <xf numFmtId="164" fontId="4" fillId="2" borderId="12" xfId="1" applyNumberFormat="1" applyFont="1" applyFill="1" applyBorder="1" applyAlignment="1">
      <alignment horizontal="right" vertical="top"/>
    </xf>
    <xf numFmtId="0" fontId="7" fillId="2" borderId="37" xfId="0" applyFont="1" applyFill="1" applyBorder="1" applyAlignment="1">
      <alignment horizontal="left" vertical="center" wrapText="1"/>
    </xf>
    <xf numFmtId="164" fontId="4" fillId="2" borderId="8" xfId="1" applyNumberFormat="1" applyFont="1" applyFill="1" applyBorder="1" applyAlignment="1">
      <alignment horizontal="right" vertical="center"/>
    </xf>
    <xf numFmtId="0" fontId="7" fillId="2" borderId="38" xfId="0" applyFont="1" applyFill="1" applyBorder="1" applyAlignment="1">
      <alignment horizontal="left" vertical="center" wrapText="1"/>
    </xf>
    <xf numFmtId="14" fontId="4" fillId="2" borderId="0" xfId="0" applyNumberFormat="1" applyFont="1" applyFill="1" applyAlignment="1">
      <alignment horizontal="left" vertical="center"/>
    </xf>
    <xf numFmtId="164" fontId="4" fillId="2" borderId="13" xfId="1" applyNumberFormat="1" applyFont="1" applyFill="1" applyBorder="1" applyAlignment="1">
      <alignment horizontal="right" vertical="top" wrapText="1"/>
    </xf>
    <xf numFmtId="43" fontId="7" fillId="2" borderId="38" xfId="1" applyFont="1" applyFill="1" applyBorder="1" applyAlignment="1">
      <alignment horizontal="left" vertical="top" wrapText="1"/>
    </xf>
    <xf numFmtId="164" fontId="7" fillId="2" borderId="13" xfId="1" applyNumberFormat="1" applyFont="1" applyFill="1" applyBorder="1" applyAlignment="1">
      <alignment horizontal="right" vertical="top" wrapText="1"/>
    </xf>
    <xf numFmtId="164" fontId="4" fillId="2" borderId="0" xfId="0" applyNumberFormat="1" applyFont="1" applyFill="1" applyAlignment="1">
      <alignment horizontal="left" vertical="center"/>
    </xf>
    <xf numFmtId="43" fontId="4" fillId="2" borderId="38" xfId="1" applyFont="1" applyFill="1" applyBorder="1" applyAlignment="1">
      <alignment horizontal="left" vertical="top" wrapText="1"/>
    </xf>
    <xf numFmtId="0" fontId="4" fillId="2" borderId="7" xfId="0" applyFont="1" applyFill="1" applyBorder="1" applyAlignment="1">
      <alignment horizontal="left" vertical="top" wrapText="1"/>
    </xf>
    <xf numFmtId="164" fontId="7" fillId="2" borderId="13" xfId="1" applyNumberFormat="1" applyFont="1" applyFill="1" applyBorder="1" applyAlignment="1">
      <alignment horizontal="right" vertical="top"/>
    </xf>
    <xf numFmtId="0" fontId="7" fillId="2" borderId="0" xfId="0" applyFont="1" applyFill="1" applyAlignment="1">
      <alignment horizontal="left" vertical="center"/>
    </xf>
    <xf numFmtId="164" fontId="4" fillId="2" borderId="9" xfId="1" applyNumberFormat="1" applyFont="1" applyFill="1" applyBorder="1" applyAlignment="1">
      <alignment horizontal="left" vertical="center" wrapText="1"/>
    </xf>
    <xf numFmtId="164" fontId="4" fillId="2" borderId="9" xfId="1" applyNumberFormat="1" applyFont="1" applyFill="1" applyBorder="1" applyAlignment="1">
      <alignment horizontal="left" vertical="top" wrapText="1"/>
    </xf>
    <xf numFmtId="164" fontId="4" fillId="2" borderId="12" xfId="1" applyNumberFormat="1" applyFont="1" applyFill="1" applyBorder="1" applyAlignment="1">
      <alignment horizontal="right" vertical="center"/>
    </xf>
    <xf numFmtId="0" fontId="4" fillId="2" borderId="13" xfId="0" applyFont="1" applyFill="1" applyBorder="1" applyAlignment="1">
      <alignment horizontal="left" vertical="top"/>
    </xf>
    <xf numFmtId="0" fontId="7" fillId="2" borderId="13" xfId="0" applyFont="1" applyFill="1" applyBorder="1" applyAlignment="1">
      <alignment horizontal="center" vertical="center" wrapText="1"/>
    </xf>
    <xf numFmtId="0" fontId="4" fillId="2" borderId="30" xfId="0" applyFont="1" applyFill="1" applyBorder="1" applyAlignment="1">
      <alignment horizontal="left" vertical="center" wrapText="1"/>
    </xf>
    <xf numFmtId="164" fontId="4" fillId="2" borderId="30" xfId="1" applyNumberFormat="1" applyFont="1" applyFill="1" applyBorder="1" applyAlignment="1">
      <alignment horizontal="left" vertical="center" wrapText="1"/>
    </xf>
    <xf numFmtId="164" fontId="4" fillId="2" borderId="13" xfId="1" applyNumberFormat="1" applyFont="1" applyFill="1" applyBorder="1" applyAlignment="1">
      <alignment horizontal="left" vertical="center" wrapText="1"/>
    </xf>
    <xf numFmtId="0" fontId="4" fillId="2" borderId="0" xfId="0" applyFont="1" applyFill="1" applyBorder="1" applyAlignment="1">
      <alignment horizontal="left" vertical="center"/>
    </xf>
    <xf numFmtId="164" fontId="4" fillId="2" borderId="0" xfId="1" applyNumberFormat="1" applyFont="1" applyFill="1" applyBorder="1" applyAlignment="1">
      <alignment horizontal="left" vertical="center"/>
    </xf>
    <xf numFmtId="164" fontId="4" fillId="2" borderId="29" xfId="1" applyNumberFormat="1" applyFont="1" applyFill="1" applyBorder="1" applyAlignment="1">
      <alignment horizontal="left" vertical="center"/>
    </xf>
    <xf numFmtId="43" fontId="4" fillId="2" borderId="13" xfId="1" applyFont="1" applyFill="1" applyBorder="1" applyAlignment="1">
      <alignment horizontal="left" vertical="center"/>
    </xf>
    <xf numFmtId="43" fontId="4" fillId="2" borderId="13" xfId="1" applyFont="1" applyFill="1" applyBorder="1" applyAlignment="1">
      <alignment horizontal="left" vertical="center" wrapText="1"/>
    </xf>
    <xf numFmtId="43" fontId="4" fillId="2" borderId="0" xfId="1" applyFont="1" applyFill="1" applyBorder="1" applyAlignment="1">
      <alignment horizontal="left" vertical="center"/>
    </xf>
    <xf numFmtId="164" fontId="4" fillId="2" borderId="0" xfId="1" applyNumberFormat="1" applyFont="1" applyFill="1" applyBorder="1" applyAlignment="1">
      <alignment horizontal="right" vertical="center"/>
    </xf>
    <xf numFmtId="0" fontId="4" fillId="2" borderId="0" xfId="0" applyFont="1" applyFill="1"/>
    <xf numFmtId="41" fontId="4" fillId="2" borderId="0" xfId="2" applyNumberFormat="1" applyFont="1" applyFill="1"/>
    <xf numFmtId="0" fontId="11" fillId="2" borderId="0" xfId="0" applyFont="1" applyFill="1" applyBorder="1" applyAlignment="1">
      <alignment horizontal="center"/>
    </xf>
    <xf numFmtId="0" fontId="4" fillId="2" borderId="0" xfId="0" applyNumberFormat="1" applyFont="1" applyFill="1" applyBorder="1"/>
    <xf numFmtId="0" fontId="4" fillId="2" borderId="0" xfId="0" applyFont="1" applyFill="1" applyBorder="1"/>
    <xf numFmtId="41" fontId="4" fillId="2" borderId="0" xfId="2" applyNumberFormat="1" applyFont="1" applyFill="1" applyBorder="1"/>
    <xf numFmtId="0" fontId="4" fillId="2" borderId="13" xfId="0" applyFont="1" applyFill="1" applyBorder="1" applyAlignment="1">
      <alignment horizontal="center" vertical="center"/>
    </xf>
    <xf numFmtId="41" fontId="4" fillId="2" borderId="27" xfId="2" applyNumberFormat="1" applyFont="1" applyFill="1" applyBorder="1" applyAlignment="1">
      <alignment horizontal="center" vertical="center"/>
    </xf>
    <xf numFmtId="0" fontId="4" fillId="2" borderId="8" xfId="0" applyFont="1" applyFill="1" applyBorder="1" applyAlignment="1">
      <alignment horizontal="center" vertical="center" wrapText="1"/>
    </xf>
    <xf numFmtId="41" fontId="4" fillId="2" borderId="8" xfId="2" applyNumberFormat="1" applyFont="1" applyFill="1" applyBorder="1" applyAlignment="1">
      <alignment horizontal="center" vertical="center"/>
    </xf>
    <xf numFmtId="0" fontId="4" fillId="4" borderId="13" xfId="0" applyFont="1" applyFill="1" applyBorder="1" applyAlignment="1">
      <alignment horizontal="center" vertical="center"/>
    </xf>
    <xf numFmtId="0" fontId="12" fillId="0" borderId="13" xfId="0" applyFont="1" applyBorder="1" applyAlignment="1">
      <alignment horizontal="center" vertical="center" wrapText="1"/>
    </xf>
    <xf numFmtId="41" fontId="4" fillId="2" borderId="13" xfId="2" applyNumberFormat="1" applyFont="1" applyFill="1" applyBorder="1" applyAlignment="1">
      <alignment horizontal="center" vertical="center"/>
    </xf>
    <xf numFmtId="0" fontId="4" fillId="5" borderId="12" xfId="0" applyFont="1" applyFill="1" applyBorder="1" applyAlignment="1">
      <alignment horizontal="center" vertical="center"/>
    </xf>
    <xf numFmtId="0" fontId="13" fillId="0" borderId="13" xfId="0" applyFont="1" applyBorder="1" applyAlignment="1">
      <alignment vertical="center" wrapText="1"/>
    </xf>
    <xf numFmtId="41" fontId="4" fillId="2" borderId="8" xfId="2" applyNumberFormat="1" applyFont="1" applyFill="1" applyBorder="1" applyAlignment="1">
      <alignment horizontal="left" vertical="center" wrapText="1"/>
    </xf>
    <xf numFmtId="0" fontId="4" fillId="5" borderId="7" xfId="0" applyFont="1" applyFill="1" applyBorder="1" applyAlignment="1">
      <alignment horizontal="center" vertical="center"/>
    </xf>
    <xf numFmtId="0" fontId="4" fillId="2" borderId="27" xfId="0" applyFont="1" applyFill="1" applyBorder="1" applyAlignment="1">
      <alignment horizontal="left" vertical="center" wrapText="1"/>
    </xf>
    <xf numFmtId="0" fontId="4" fillId="2" borderId="50"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41" fontId="4" fillId="2" borderId="51" xfId="2" applyNumberFormat="1" applyFont="1" applyFill="1" applyBorder="1" applyAlignment="1">
      <alignment horizontal="center" vertical="center"/>
    </xf>
    <xf numFmtId="0" fontId="4" fillId="2" borderId="43" xfId="0" applyFont="1" applyFill="1" applyBorder="1" applyAlignment="1">
      <alignment horizontal="center" vertical="center"/>
    </xf>
    <xf numFmtId="0" fontId="4" fillId="2" borderId="43" xfId="0" applyFont="1" applyFill="1" applyBorder="1" applyAlignment="1">
      <alignment horizontal="center" vertical="center" wrapText="1"/>
    </xf>
    <xf numFmtId="0" fontId="4" fillId="2" borderId="40" xfId="0" applyFont="1" applyFill="1" applyBorder="1" applyAlignment="1">
      <alignment horizontal="center" vertical="center" wrapText="1"/>
    </xf>
    <xf numFmtId="41" fontId="4" fillId="2" borderId="40" xfId="2" applyNumberFormat="1"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xf>
    <xf numFmtId="43" fontId="4" fillId="2" borderId="0" xfId="1" applyFont="1" applyFill="1" applyBorder="1" applyAlignment="1">
      <alignment horizontal="center"/>
    </xf>
    <xf numFmtId="0" fontId="0" fillId="2" borderId="0" xfId="0" applyFill="1"/>
    <xf numFmtId="0" fontId="0" fillId="0" borderId="0" xfId="0" applyFill="1" applyAlignment="1">
      <alignment horizontal="center" vertical="center"/>
    </xf>
    <xf numFmtId="43" fontId="4" fillId="2" borderId="0" xfId="1" applyFont="1" applyFill="1" applyBorder="1"/>
    <xf numFmtId="0" fontId="12" fillId="0" borderId="13" xfId="0" applyFont="1" applyBorder="1" applyAlignment="1">
      <alignment horizontal="left" vertical="center" wrapText="1"/>
    </xf>
    <xf numFmtId="43" fontId="4" fillId="2" borderId="30" xfId="1" applyFont="1" applyFill="1" applyBorder="1" applyAlignment="1">
      <alignment vertical="center" wrapText="1"/>
    </xf>
    <xf numFmtId="43" fontId="4" fillId="2" borderId="50" xfId="1" applyFont="1" applyFill="1" applyBorder="1" applyAlignment="1">
      <alignment horizontal="left" vertical="center" wrapText="1"/>
    </xf>
    <xf numFmtId="43" fontId="4" fillId="2" borderId="43" xfId="1" applyFont="1" applyFill="1" applyBorder="1" applyAlignment="1">
      <alignment horizontal="left" vertical="top" wrapText="1"/>
    </xf>
    <xf numFmtId="164" fontId="4" fillId="2" borderId="0" xfId="1" applyNumberFormat="1" applyFont="1" applyFill="1" applyBorder="1" applyAlignment="1">
      <alignment horizontal="right"/>
    </xf>
    <xf numFmtId="164" fontId="4" fillId="2" borderId="0" xfId="1" applyNumberFormat="1" applyFont="1" applyFill="1" applyBorder="1"/>
    <xf numFmtId="0" fontId="4" fillId="5" borderId="13" xfId="0" applyFont="1" applyFill="1" applyBorder="1" applyAlignment="1">
      <alignment horizontal="center" vertical="center"/>
    </xf>
    <xf numFmtId="0" fontId="12" fillId="0" borderId="13" xfId="0" applyFont="1" applyBorder="1" applyAlignment="1">
      <alignment horizontal="center" wrapText="1"/>
    </xf>
    <xf numFmtId="0" fontId="4" fillId="6" borderId="12" xfId="0" applyFont="1" applyFill="1" applyBorder="1" applyAlignment="1">
      <alignment horizontal="center" vertical="center"/>
    </xf>
    <xf numFmtId="0" fontId="4" fillId="4" borderId="12" xfId="0" applyFont="1" applyFill="1" applyBorder="1" applyAlignment="1">
      <alignment horizontal="center" vertical="center" wrapText="1"/>
    </xf>
    <xf numFmtId="41" fontId="4" fillId="2" borderId="13" xfId="2" applyNumberFormat="1" applyFont="1" applyFill="1" applyBorder="1" applyAlignment="1">
      <alignment horizontal="right" vertical="center"/>
    </xf>
    <xf numFmtId="14" fontId="4" fillId="2" borderId="0" xfId="0" applyNumberFormat="1" applyFont="1" applyFill="1"/>
    <xf numFmtId="0" fontId="4" fillId="2" borderId="0" xfId="0" applyFont="1" applyFill="1" applyAlignment="1">
      <alignment horizontal="left" vertical="center" wrapText="1"/>
    </xf>
    <xf numFmtId="41" fontId="4" fillId="2" borderId="13" xfId="2" applyNumberFormat="1" applyFont="1" applyFill="1" applyBorder="1" applyAlignment="1">
      <alignment horizontal="center" vertical="center" wrapText="1"/>
    </xf>
    <xf numFmtId="43" fontId="4" fillId="2" borderId="13" xfId="1" applyFont="1" applyFill="1" applyBorder="1" applyAlignment="1">
      <alignment vertical="center" wrapText="1"/>
    </xf>
    <xf numFmtId="0" fontId="4" fillId="2" borderId="0" xfId="0" applyFont="1" applyFill="1" applyAlignment="1">
      <alignment wrapText="1"/>
    </xf>
    <xf numFmtId="0" fontId="4" fillId="4"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2" borderId="13" xfId="0" applyFont="1" applyFill="1" applyBorder="1" applyAlignment="1">
      <alignment wrapText="1"/>
    </xf>
    <xf numFmtId="0" fontId="4" fillId="2" borderId="13" xfId="0" applyFont="1" applyFill="1" applyBorder="1"/>
    <xf numFmtId="41" fontId="4" fillId="2" borderId="14" xfId="2" applyNumberFormat="1" applyFont="1" applyFill="1" applyBorder="1" applyAlignment="1">
      <alignment horizontal="right" vertical="center"/>
    </xf>
    <xf numFmtId="41" fontId="4" fillId="2" borderId="13" xfId="2" applyNumberFormat="1" applyFont="1" applyFill="1" applyBorder="1" applyAlignment="1">
      <alignment horizontal="left" vertical="center" wrapText="1"/>
    </xf>
    <xf numFmtId="0" fontId="4" fillId="2" borderId="13" xfId="0" applyFont="1" applyFill="1" applyBorder="1" applyAlignment="1">
      <alignment horizontal="center"/>
    </xf>
    <xf numFmtId="43" fontId="4" fillId="2" borderId="13" xfId="1" applyFont="1" applyFill="1" applyBorder="1" applyAlignment="1">
      <alignment horizontal="center" wrapText="1"/>
    </xf>
    <xf numFmtId="41" fontId="4" fillId="2" borderId="13" xfId="2" applyNumberFormat="1" applyFont="1" applyFill="1" applyBorder="1"/>
    <xf numFmtId="0" fontId="4" fillId="2" borderId="0" xfId="0" applyFont="1" applyFill="1" applyAlignment="1">
      <alignment vertical="center"/>
    </xf>
    <xf numFmtId="43" fontId="4" fillId="2" borderId="13" xfId="1" applyFont="1" applyFill="1" applyBorder="1" applyAlignment="1">
      <alignment horizontal="right" vertical="center"/>
    </xf>
    <xf numFmtId="41" fontId="4" fillId="2" borderId="13" xfId="2" applyNumberFormat="1" applyFont="1" applyFill="1" applyBorder="1" applyAlignment="1">
      <alignment vertical="center"/>
    </xf>
    <xf numFmtId="43" fontId="4" fillId="2" borderId="13" xfId="1" applyFont="1" applyFill="1" applyBorder="1" applyAlignment="1">
      <alignment horizontal="center" vertical="center" wrapText="1"/>
    </xf>
    <xf numFmtId="0" fontId="4" fillId="2" borderId="13" xfId="0" applyFont="1" applyFill="1" applyBorder="1" applyAlignment="1">
      <alignment horizontal="left" wrapText="1"/>
    </xf>
    <xf numFmtId="43" fontId="4" fillId="2" borderId="13" xfId="1" applyFont="1" applyFill="1" applyBorder="1" applyAlignment="1">
      <alignment vertical="center"/>
    </xf>
    <xf numFmtId="43" fontId="4" fillId="2" borderId="13" xfId="1" applyFont="1" applyFill="1" applyBorder="1" applyAlignment="1">
      <alignment horizontal="center"/>
    </xf>
    <xf numFmtId="43" fontId="4" fillId="2" borderId="13" xfId="1" applyFont="1" applyFill="1" applyBorder="1" applyAlignment="1">
      <alignment horizontal="left" wrapText="1"/>
    </xf>
    <xf numFmtId="0" fontId="12" fillId="2" borderId="0" xfId="0" applyFont="1" applyFill="1" applyBorder="1"/>
    <xf numFmtId="0" fontId="12" fillId="2" borderId="0" xfId="0" applyFont="1" applyFill="1" applyBorder="1" applyAlignment="1">
      <alignment horizontal="center"/>
    </xf>
    <xf numFmtId="0" fontId="4" fillId="2" borderId="0" xfId="0" applyFont="1" applyFill="1" applyAlignment="1">
      <alignment vertical="center" wrapText="1"/>
    </xf>
    <xf numFmtId="164" fontId="4" fillId="2" borderId="13" xfId="1" applyNumberFormat="1" applyFont="1" applyFill="1" applyBorder="1" applyAlignment="1">
      <alignment vertical="center" wrapText="1"/>
    </xf>
    <xf numFmtId="0" fontId="4" fillId="2" borderId="0" xfId="0" applyFont="1" applyFill="1" applyBorder="1" applyAlignment="1">
      <alignment horizontal="center" vertical="center" wrapText="1"/>
    </xf>
    <xf numFmtId="164" fontId="4" fillId="2" borderId="13" xfId="1" applyNumberFormat="1" applyFont="1" applyFill="1" applyBorder="1" applyAlignment="1">
      <alignment horizontal="left" wrapText="1"/>
    </xf>
    <xf numFmtId="0" fontId="12" fillId="2" borderId="0" xfId="0" applyFont="1" applyFill="1" applyAlignment="1">
      <alignment vertical="center"/>
    </xf>
    <xf numFmtId="0" fontId="12" fillId="2" borderId="0" xfId="0" applyFont="1" applyFill="1" applyAlignment="1">
      <alignment horizontal="center" vertical="center"/>
    </xf>
    <xf numFmtId="0" fontId="12" fillId="2" borderId="0" xfId="0" applyFont="1" applyFill="1"/>
    <xf numFmtId="41" fontId="12" fillId="2" borderId="0" xfId="2" applyNumberFormat="1" applyFont="1" applyFill="1"/>
    <xf numFmtId="43" fontId="4" fillId="2" borderId="13" xfId="1" applyFont="1" applyFill="1" applyBorder="1" applyAlignment="1">
      <alignment horizontal="center" vertical="center"/>
    </xf>
    <xf numFmtId="0" fontId="12" fillId="2" borderId="13" xfId="0" applyFont="1" applyFill="1" applyBorder="1" applyAlignment="1">
      <alignment vertical="center"/>
    </xf>
    <xf numFmtId="0" fontId="12" fillId="2" borderId="13" xfId="0" applyFont="1" applyFill="1" applyBorder="1" applyAlignment="1">
      <alignment vertical="center" wrapText="1"/>
    </xf>
    <xf numFmtId="0" fontId="12" fillId="2" borderId="0" xfId="0" applyFont="1" applyFill="1" applyBorder="1" applyAlignment="1">
      <alignment horizontal="center" vertical="center"/>
    </xf>
    <xf numFmtId="41" fontId="12" fillId="2" borderId="0" xfId="2" applyNumberFormat="1" applyFont="1" applyFill="1" applyBorder="1"/>
    <xf numFmtId="0" fontId="0" fillId="2" borderId="0" xfId="0" applyFill="1" applyAlignment="1">
      <alignment horizontal="center" vertical="center"/>
    </xf>
    <xf numFmtId="43" fontId="12" fillId="2" borderId="0" xfId="1" applyFont="1" applyFill="1" applyBorder="1"/>
    <xf numFmtId="14" fontId="12" fillId="2" borderId="0" xfId="0" applyNumberFormat="1" applyFont="1" applyFill="1"/>
    <xf numFmtId="0" fontId="12" fillId="2" borderId="13" xfId="0" applyFont="1" applyFill="1" applyBorder="1"/>
    <xf numFmtId="14" fontId="12" fillId="2" borderId="0" xfId="0" applyNumberFormat="1" applyFont="1" applyFill="1" applyAlignment="1">
      <alignment vertical="center"/>
    </xf>
    <xf numFmtId="164" fontId="12" fillId="2" borderId="0" xfId="1" applyNumberFormat="1" applyFont="1" applyFill="1" applyBorder="1" applyAlignment="1">
      <alignment horizontal="right"/>
    </xf>
    <xf numFmtId="164" fontId="12" fillId="2" borderId="0" xfId="1" applyNumberFormat="1" applyFont="1" applyFill="1" applyBorder="1"/>
    <xf numFmtId="0" fontId="15" fillId="2" borderId="0" xfId="0" applyFont="1" applyFill="1"/>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lignment horizontal="left"/>
    </xf>
    <xf numFmtId="0" fontId="0" fillId="2" borderId="0" xfId="0" applyFill="1" applyAlignment="1"/>
    <xf numFmtId="0" fontId="15" fillId="2" borderId="0" xfId="0" applyFont="1" applyFill="1" applyBorder="1"/>
    <xf numFmtId="0" fontId="16" fillId="2" borderId="0" xfId="0" applyFont="1" applyFill="1" applyBorder="1" applyAlignment="1">
      <alignment horizontal="center"/>
    </xf>
    <xf numFmtId="0" fontId="15" fillId="2" borderId="0" xfId="0" applyFont="1" applyFill="1" applyBorder="1" applyAlignment="1">
      <alignment horizontal="left"/>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2" borderId="12" xfId="0" applyFont="1" applyFill="1" applyBorder="1" applyAlignment="1">
      <alignment vertical="center"/>
    </xf>
    <xf numFmtId="43" fontId="4" fillId="2" borderId="12" xfId="1" applyFont="1" applyFill="1" applyBorder="1" applyAlignment="1">
      <alignment horizontal="left" vertical="center" wrapText="1"/>
    </xf>
    <xf numFmtId="0" fontId="15" fillId="2" borderId="0" xfId="0" applyFont="1" applyFill="1" applyBorder="1" applyAlignment="1"/>
    <xf numFmtId="14" fontId="0" fillId="2" borderId="0" xfId="0" applyNumberFormat="1" applyFill="1"/>
    <xf numFmtId="0" fontId="0" fillId="5" borderId="0" xfId="0" applyFill="1"/>
    <xf numFmtId="14" fontId="0" fillId="2" borderId="0" xfId="0" applyNumberFormat="1" applyFill="1" applyAlignment="1">
      <alignment vertical="center"/>
    </xf>
    <xf numFmtId="164" fontId="4" fillId="2" borderId="12" xfId="1" applyNumberFormat="1" applyFont="1" applyFill="1" applyBorder="1" applyAlignment="1">
      <alignment vertical="center" wrapText="1"/>
    </xf>
    <xf numFmtId="0" fontId="0" fillId="2" borderId="13" xfId="0" applyFill="1" applyBorder="1" applyAlignment="1">
      <alignment vertical="center" wrapText="1"/>
    </xf>
    <xf numFmtId="0" fontId="4" fillId="2" borderId="30" xfId="0" applyFont="1" applyFill="1" applyBorder="1" applyAlignment="1">
      <alignment vertical="center"/>
    </xf>
    <xf numFmtId="43" fontId="4" fillId="2" borderId="30" xfId="1" applyFont="1" applyFill="1" applyBorder="1" applyAlignment="1">
      <alignment horizontal="left" vertical="center" wrapText="1"/>
    </xf>
    <xf numFmtId="0" fontId="0" fillId="2" borderId="13" xfId="0" applyFill="1" applyBorder="1" applyAlignment="1">
      <alignment horizontal="left" vertical="center" wrapText="1"/>
    </xf>
    <xf numFmtId="0" fontId="0" fillId="2" borderId="13" xfId="0" applyFill="1" applyBorder="1" applyAlignment="1">
      <alignment horizontal="center" vertical="center" wrapText="1"/>
    </xf>
    <xf numFmtId="0" fontId="0" fillId="2" borderId="13" xfId="0" applyFill="1" applyBorder="1" applyAlignment="1">
      <alignment vertical="center"/>
    </xf>
    <xf numFmtId="0" fontId="4" fillId="2" borderId="0" xfId="0" applyFont="1" applyFill="1" applyBorder="1" applyAlignment="1">
      <alignment horizontal="left"/>
    </xf>
    <xf numFmtId="0" fontId="12" fillId="2" borderId="0" xfId="0" applyFont="1" applyFill="1" applyBorder="1" applyAlignment="1">
      <alignment horizontal="left"/>
    </xf>
    <xf numFmtId="0" fontId="0" fillId="2" borderId="0" xfId="0" applyFill="1" applyAlignment="1">
      <alignment vertical="center" wrapText="1"/>
    </xf>
    <xf numFmtId="164" fontId="4" fillId="2" borderId="13" xfId="1" applyNumberFormat="1" applyFont="1" applyFill="1" applyBorder="1" applyAlignment="1">
      <alignment horizontal="center" vertical="center" wrapText="1"/>
    </xf>
    <xf numFmtId="0" fontId="4" fillId="2" borderId="8" xfId="0" applyFont="1" applyFill="1" applyBorder="1" applyAlignment="1">
      <alignment horizontal="left" vertical="top" wrapText="1"/>
    </xf>
    <xf numFmtId="0" fontId="4" fillId="2" borderId="33" xfId="0" applyFont="1" applyFill="1" applyBorder="1" applyAlignment="1">
      <alignment horizontal="left" vertical="top" wrapText="1"/>
    </xf>
    <xf numFmtId="43" fontId="4" fillId="2" borderId="14" xfId="1" applyFont="1" applyFill="1" applyBorder="1" applyAlignment="1">
      <alignment horizontal="left" vertical="center" wrapText="1"/>
    </xf>
    <xf numFmtId="43" fontId="4" fillId="2" borderId="33" xfId="1" applyFont="1" applyFill="1" applyBorder="1" applyAlignment="1">
      <alignment horizontal="left" vertical="center" wrapText="1"/>
    </xf>
    <xf numFmtId="43" fontId="4" fillId="2" borderId="14" xfId="1" applyFont="1" applyFill="1" applyBorder="1" applyAlignment="1">
      <alignment horizontal="left" vertical="top" wrapText="1"/>
    </xf>
    <xf numFmtId="43" fontId="4" fillId="2" borderId="33" xfId="1" applyFont="1" applyFill="1" applyBorder="1" applyAlignment="1">
      <alignment horizontal="left" vertical="top" wrapText="1"/>
    </xf>
    <xf numFmtId="43" fontId="4" fillId="2" borderId="29" xfId="1" applyFont="1" applyFill="1" applyBorder="1" applyAlignment="1">
      <alignment horizontal="left" vertical="top" wrapText="1"/>
    </xf>
    <xf numFmtId="43" fontId="4" fillId="2" borderId="13" xfId="1" applyFont="1" applyFill="1" applyBorder="1" applyAlignment="1">
      <alignment vertical="top" wrapText="1"/>
    </xf>
    <xf numFmtId="43" fontId="4" fillId="2" borderId="29" xfId="1" applyFont="1" applyFill="1" applyBorder="1" applyAlignment="1">
      <alignment horizontal="center" vertical="top" wrapText="1"/>
    </xf>
    <xf numFmtId="0" fontId="9" fillId="2" borderId="37" xfId="0" applyFont="1" applyFill="1" applyBorder="1" applyAlignment="1">
      <alignment horizontal="left" vertical="top" wrapText="1"/>
    </xf>
    <xf numFmtId="0" fontId="4" fillId="2" borderId="9" xfId="0" applyFont="1" applyFill="1" applyBorder="1" applyAlignment="1">
      <alignment horizontal="left" vertical="center" wrapText="1"/>
    </xf>
    <xf numFmtId="164" fontId="4" fillId="2" borderId="8" xfId="1" applyNumberFormat="1" applyFont="1" applyFill="1" applyBorder="1" applyAlignment="1">
      <alignment horizontal="right" vertical="top"/>
    </xf>
    <xf numFmtId="0" fontId="4" fillId="2" borderId="9"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38" xfId="0" applyFont="1" applyFill="1" applyBorder="1" applyAlignment="1">
      <alignment horizontal="left" vertical="top" wrapText="1"/>
    </xf>
    <xf numFmtId="0" fontId="4" fillId="2" borderId="37" xfId="0" applyFont="1" applyFill="1" applyBorder="1" applyAlignment="1">
      <alignment horizontal="left" vertical="center" wrapText="1"/>
    </xf>
    <xf numFmtId="0" fontId="4" fillId="2" borderId="13" xfId="0" quotePrefix="1" applyFont="1" applyFill="1" applyBorder="1" applyAlignment="1">
      <alignment horizontal="center" vertical="center"/>
    </xf>
    <xf numFmtId="43" fontId="4" fillId="2" borderId="13" xfId="1" quotePrefix="1" applyFont="1" applyFill="1" applyBorder="1" applyAlignment="1">
      <alignment horizontal="right" vertical="center"/>
    </xf>
    <xf numFmtId="0" fontId="4" fillId="2" borderId="13" xfId="0" quotePrefix="1" applyFont="1" applyFill="1" applyBorder="1" applyAlignment="1">
      <alignment horizontal="left" vertical="center" wrapText="1"/>
    </xf>
    <xf numFmtId="43" fontId="0" fillId="0" borderId="14" xfId="0" quotePrefix="1" applyNumberFormat="1" applyBorder="1" applyAlignment="1">
      <alignment horizontal="center" vertical="center"/>
    </xf>
    <xf numFmtId="0" fontId="0" fillId="0" borderId="14" xfId="0" quotePrefix="1" applyBorder="1" applyAlignment="1">
      <alignment horizontal="center" vertical="center"/>
    </xf>
    <xf numFmtId="0" fontId="4" fillId="2" borderId="13" xfId="0" applyFont="1" applyFill="1" applyBorder="1" applyAlignment="1">
      <alignment horizontal="center" vertical="center"/>
    </xf>
    <xf numFmtId="0" fontId="11" fillId="2" borderId="0" xfId="0" applyFont="1" applyFill="1" applyBorder="1" applyAlignment="1">
      <alignment horizontal="center"/>
    </xf>
    <xf numFmtId="0" fontId="4" fillId="2" borderId="13" xfId="0" applyFont="1" applyFill="1" applyBorder="1" applyAlignment="1">
      <alignment horizontal="left" vertical="center" wrapText="1"/>
    </xf>
    <xf numFmtId="0" fontId="4" fillId="2" borderId="12" xfId="0" applyFont="1" applyFill="1" applyBorder="1" applyAlignment="1">
      <alignment horizontal="center" vertical="top" wrapText="1"/>
    </xf>
    <xf numFmtId="0" fontId="4" fillId="2" borderId="12" xfId="0" applyFont="1" applyFill="1" applyBorder="1" applyAlignment="1">
      <alignment horizontal="left" vertical="top" wrapText="1"/>
    </xf>
    <xf numFmtId="0" fontId="4" fillId="2" borderId="12" xfId="0" applyFont="1" applyFill="1" applyBorder="1" applyAlignment="1">
      <alignment horizontal="left" vertical="top"/>
    </xf>
    <xf numFmtId="0" fontId="4"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wrapText="1"/>
    </xf>
    <xf numFmtId="41" fontId="4" fillId="2" borderId="8" xfId="2" applyNumberFormat="1" applyFont="1" applyFill="1" applyBorder="1" applyAlignment="1">
      <alignment horizontal="center" vertical="center"/>
    </xf>
    <xf numFmtId="0" fontId="4" fillId="2" borderId="13" xfId="0" applyFont="1" applyFill="1" applyBorder="1" applyAlignment="1">
      <alignment horizontal="left" vertical="center" wrapText="1"/>
    </xf>
    <xf numFmtId="15" fontId="4" fillId="2" borderId="13" xfId="0" applyNumberFormat="1" applyFont="1" applyFill="1" applyBorder="1"/>
    <xf numFmtId="15" fontId="4" fillId="2" borderId="13" xfId="0" applyNumberFormat="1" applyFont="1" applyFill="1" applyBorder="1" applyAlignment="1">
      <alignment vertical="top"/>
    </xf>
    <xf numFmtId="15" fontId="4" fillId="2" borderId="12" xfId="0" applyNumberFormat="1" applyFont="1" applyFill="1" applyBorder="1" applyAlignment="1">
      <alignment horizontal="center" vertical="top" wrapText="1"/>
    </xf>
    <xf numFmtId="0" fontId="4" fillId="2" borderId="13" xfId="0" applyFont="1" applyFill="1" applyBorder="1" applyAlignment="1">
      <alignment horizontal="center" vertical="center"/>
    </xf>
    <xf numFmtId="0" fontId="4" fillId="2" borderId="13"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2" xfId="0" applyFont="1" applyFill="1" applyBorder="1" applyAlignment="1">
      <alignment horizontal="center" vertical="top" wrapText="1"/>
    </xf>
    <xf numFmtId="0" fontId="4" fillId="2" borderId="13" xfId="0" applyFont="1" applyFill="1" applyBorder="1" applyAlignment="1">
      <alignment horizontal="center" vertical="center"/>
    </xf>
    <xf numFmtId="0" fontId="4" fillId="2" borderId="12" xfId="0" applyFont="1" applyFill="1" applyBorder="1" applyAlignment="1">
      <alignment horizontal="left" vertical="top" wrapText="1"/>
    </xf>
    <xf numFmtId="0" fontId="4" fillId="2" borderId="12" xfId="0" applyFont="1" applyFill="1" applyBorder="1" applyAlignment="1">
      <alignment horizontal="left" vertical="top"/>
    </xf>
    <xf numFmtId="41" fontId="4" fillId="2" borderId="12" xfId="2" applyNumberFormat="1" applyFont="1" applyFill="1" applyBorder="1" applyAlignment="1">
      <alignment horizontal="left" vertical="top"/>
    </xf>
    <xf numFmtId="43" fontId="4" fillId="2" borderId="12" xfId="1" applyFont="1" applyFill="1" applyBorder="1" applyAlignment="1">
      <alignment horizontal="left" vertical="top" wrapText="1"/>
    </xf>
    <xf numFmtId="15" fontId="4" fillId="2" borderId="12" xfId="0" applyNumberFormat="1" applyFont="1" applyFill="1" applyBorder="1" applyAlignment="1">
      <alignment horizontal="left" vertical="top"/>
    </xf>
    <xf numFmtId="0" fontId="4" fillId="2" borderId="1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3" xfId="0" applyFont="1" applyFill="1" applyBorder="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4" fillId="2" borderId="1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0" xfId="0" applyFont="1" applyFill="1" applyBorder="1" applyAlignment="1">
      <alignment horizontal="left" vertical="center" wrapText="1"/>
    </xf>
    <xf numFmtId="0" fontId="4" fillId="2" borderId="13" xfId="0" applyFont="1" applyFill="1" applyBorder="1" applyAlignment="1">
      <alignment horizontal="left" vertical="center" wrapText="1"/>
    </xf>
    <xf numFmtId="41" fontId="4" fillId="2" borderId="13" xfId="2" applyNumberFormat="1" applyFont="1" applyFill="1" applyBorder="1" applyAlignment="1">
      <alignment horizontal="left" vertical="center"/>
    </xf>
    <xf numFmtId="0" fontId="11" fillId="2" borderId="14" xfId="0" applyFont="1" applyFill="1" applyBorder="1" applyAlignment="1">
      <alignment horizontal="left" vertical="center"/>
    </xf>
    <xf numFmtId="0" fontId="11" fillId="2" borderId="13" xfId="0" applyFont="1" applyFill="1" applyBorder="1" applyAlignment="1">
      <alignment horizontal="center" vertical="center"/>
    </xf>
    <xf numFmtId="0" fontId="3" fillId="2" borderId="0" xfId="0" applyFont="1" applyFill="1"/>
    <xf numFmtId="0" fontId="4" fillId="2" borderId="0" xfId="0" applyFont="1" applyFill="1" applyAlignment="1">
      <alignment horizontal="right" vertical="center"/>
    </xf>
    <xf numFmtId="0" fontId="3" fillId="0" borderId="13" xfId="0" applyFont="1" applyBorder="1" applyAlignment="1">
      <alignment horizontal="center" vertical="center"/>
    </xf>
    <xf numFmtId="0" fontId="3" fillId="0" borderId="0" xfId="0" applyFont="1"/>
    <xf numFmtId="0" fontId="0" fillId="0" borderId="52" xfId="0" applyBorder="1" applyAlignment="1">
      <alignment horizontal="center" vertical="center"/>
    </xf>
    <xf numFmtId="0" fontId="0" fillId="0" borderId="30" xfId="0"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3" xfId="0" applyBorder="1"/>
    <xf numFmtId="0" fontId="3" fillId="0" borderId="13" xfId="0" applyFont="1" applyBorder="1"/>
    <xf numFmtId="0" fontId="0" fillId="0" borderId="35" xfId="0" applyBorder="1" applyAlignment="1">
      <alignment horizontal="center" vertical="center"/>
    </xf>
    <xf numFmtId="0" fontId="3" fillId="0" borderId="30" xfId="0" applyFont="1" applyBorder="1" applyAlignment="1">
      <alignment horizontal="left" vertical="center"/>
    </xf>
    <xf numFmtId="164" fontId="0" fillId="0" borderId="14" xfId="0" quotePrefix="1" applyNumberFormat="1" applyBorder="1" applyAlignment="1">
      <alignment horizontal="center" vertical="center"/>
    </xf>
    <xf numFmtId="164" fontId="0" fillId="0" borderId="14" xfId="0" quotePrefix="1" applyNumberFormat="1" applyBorder="1" applyAlignment="1">
      <alignment vertical="center"/>
    </xf>
    <xf numFmtId="0" fontId="4" fillId="2" borderId="0" xfId="0" applyFont="1" applyFill="1" applyAlignment="1">
      <alignment horizontal="center"/>
    </xf>
    <xf numFmtId="164" fontId="4" fillId="2" borderId="30" xfId="1" applyNumberFormat="1" applyFont="1" applyFill="1" applyBorder="1" applyAlignment="1">
      <alignment vertical="center"/>
    </xf>
    <xf numFmtId="164" fontId="0" fillId="2" borderId="13" xfId="1" applyNumberFormat="1" applyFont="1" applyFill="1" applyBorder="1" applyAlignment="1">
      <alignment vertical="center"/>
    </xf>
    <xf numFmtId="164" fontId="4" fillId="2" borderId="13" xfId="1" applyNumberFormat="1" applyFont="1" applyFill="1" applyBorder="1" applyAlignment="1">
      <alignment vertical="center"/>
    </xf>
    <xf numFmtId="164" fontId="4" fillId="2" borderId="12" xfId="1" applyNumberFormat="1" applyFont="1" applyFill="1" applyBorder="1" applyAlignment="1">
      <alignment vertical="center"/>
    </xf>
    <xf numFmtId="0" fontId="14" fillId="2" borderId="27" xfId="0" applyFont="1" applyFill="1" applyBorder="1" applyAlignment="1">
      <alignment vertical="center"/>
    </xf>
    <xf numFmtId="0" fontId="14" fillId="2" borderId="0" xfId="0" applyFont="1" applyFill="1" applyBorder="1" applyAlignment="1">
      <alignment vertical="center"/>
    </xf>
    <xf numFmtId="0" fontId="14" fillId="2" borderId="14" xfId="0" applyFont="1" applyFill="1" applyBorder="1" applyAlignment="1">
      <alignment vertical="center"/>
    </xf>
    <xf numFmtId="164" fontId="14" fillId="2" borderId="0" xfId="0" applyNumberFormat="1" applyFont="1" applyFill="1" applyBorder="1" applyAlignment="1">
      <alignment vertical="center"/>
    </xf>
    <xf numFmtId="164" fontId="12" fillId="2" borderId="13" xfId="0" applyNumberFormat="1" applyFont="1" applyFill="1" applyBorder="1" applyAlignment="1">
      <alignment vertical="center"/>
    </xf>
    <xf numFmtId="0" fontId="0" fillId="0" borderId="0" xfId="0" applyBorder="1"/>
    <xf numFmtId="0" fontId="3" fillId="0" borderId="0" xfId="0" applyFont="1" applyBorder="1"/>
    <xf numFmtId="0" fontId="0" fillId="0" borderId="0" xfId="0" applyBorder="1" applyAlignment="1">
      <alignment horizontal="center"/>
    </xf>
    <xf numFmtId="0" fontId="4" fillId="2" borderId="13" xfId="0" applyFont="1" applyFill="1" applyBorder="1" applyAlignment="1">
      <alignment horizontal="center" vertical="center"/>
    </xf>
    <xf numFmtId="0" fontId="4" fillId="2" borderId="13" xfId="0" applyFont="1" applyFill="1" applyBorder="1" applyAlignment="1">
      <alignment horizontal="left" vertical="center" wrapText="1"/>
    </xf>
    <xf numFmtId="0" fontId="4" fillId="5" borderId="30" xfId="0" applyFont="1" applyFill="1" applyBorder="1" applyAlignment="1">
      <alignment horizontal="center" vertical="center"/>
    </xf>
    <xf numFmtId="41" fontId="4" fillId="2" borderId="30" xfId="2" applyNumberFormat="1" applyFont="1" applyFill="1" applyBorder="1" applyAlignment="1">
      <alignment horizontal="right" vertical="center"/>
    </xf>
    <xf numFmtId="0" fontId="4" fillId="2" borderId="30" xfId="0" applyFont="1" applyFill="1" applyBorder="1"/>
    <xf numFmtId="14" fontId="4" fillId="2" borderId="13" xfId="0" applyNumberFormat="1" applyFont="1" applyFill="1" applyBorder="1"/>
    <xf numFmtId="0" fontId="7" fillId="5" borderId="13"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3" xfId="0" applyFont="1" applyFill="1" applyBorder="1" applyAlignment="1">
      <alignment horizontal="left" vertical="center" wrapText="1"/>
    </xf>
    <xf numFmtId="0" fontId="0" fillId="0" borderId="0" xfId="0" applyAlignment="1">
      <alignment horizontal="center"/>
    </xf>
    <xf numFmtId="0" fontId="4" fillId="2" borderId="13" xfId="0" applyFont="1" applyFill="1" applyBorder="1" applyAlignment="1">
      <alignment horizontal="center" vertical="center"/>
    </xf>
    <xf numFmtId="0" fontId="0" fillId="0" borderId="13" xfId="0" applyBorder="1" applyAlignment="1">
      <alignment horizontal="left" vertical="center" wrapText="1"/>
    </xf>
    <xf numFmtId="0" fontId="3" fillId="0" borderId="0" xfId="0" applyFont="1" applyAlignment="1">
      <alignment wrapText="1"/>
    </xf>
    <xf numFmtId="0" fontId="0" fillId="2" borderId="13" xfId="0" applyFill="1" applyBorder="1" applyAlignment="1">
      <alignment horizontal="center"/>
    </xf>
    <xf numFmtId="164" fontId="0" fillId="2" borderId="13" xfId="0" applyNumberFormat="1" applyFill="1" applyBorder="1" applyAlignment="1">
      <alignment horizontal="center"/>
    </xf>
    <xf numFmtId="0" fontId="0" fillId="2" borderId="0" xfId="0" applyFill="1" applyBorder="1" applyAlignment="1">
      <alignment horizontal="center"/>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12" fillId="2" borderId="12" xfId="0" applyFont="1" applyFill="1" applyBorder="1" applyAlignment="1">
      <alignment horizontal="left" vertical="top"/>
    </xf>
    <xf numFmtId="0" fontId="12" fillId="2" borderId="8" xfId="0" applyFont="1" applyFill="1" applyBorder="1" applyAlignment="1">
      <alignment horizontal="left" vertical="top" wrapText="1"/>
    </xf>
    <xf numFmtId="0" fontId="12" fillId="2" borderId="12" xfId="0" applyFont="1" applyFill="1" applyBorder="1" applyAlignment="1">
      <alignment horizontal="left" vertical="top" wrapText="1"/>
    </xf>
    <xf numFmtId="0" fontId="12" fillId="2" borderId="33" xfId="0" applyFont="1" applyFill="1" applyBorder="1" applyAlignment="1">
      <alignment horizontal="left" vertical="top" wrapText="1"/>
    </xf>
    <xf numFmtId="0" fontId="20" fillId="2" borderId="38" xfId="0" applyFont="1" applyFill="1" applyBorder="1" applyAlignment="1">
      <alignment horizontal="left" vertical="top" wrapText="1"/>
    </xf>
    <xf numFmtId="164" fontId="12" fillId="2" borderId="8" xfId="1" applyNumberFormat="1" applyFont="1" applyFill="1" applyBorder="1" applyAlignment="1">
      <alignment horizontal="right" vertical="top" wrapText="1"/>
    </xf>
    <xf numFmtId="0" fontId="12" fillId="2" borderId="0" xfId="0" applyFont="1" applyFill="1" applyAlignment="1">
      <alignment horizontal="left" vertical="center"/>
    </xf>
    <xf numFmtId="0" fontId="20" fillId="2" borderId="8" xfId="0" applyFont="1" applyFill="1" applyBorder="1" applyAlignment="1">
      <alignment horizontal="left" vertical="top" wrapText="1"/>
    </xf>
    <xf numFmtId="0" fontId="20" fillId="2" borderId="33" xfId="0" applyFont="1" applyFill="1" applyBorder="1" applyAlignment="1">
      <alignment horizontal="left" vertical="top" wrapText="1"/>
    </xf>
    <xf numFmtId="0" fontId="20" fillId="2" borderId="9" xfId="0" applyFont="1" applyFill="1" applyBorder="1" applyAlignment="1">
      <alignment horizontal="left" vertical="top" wrapText="1"/>
    </xf>
    <xf numFmtId="0" fontId="12" fillId="2" borderId="13" xfId="0" applyFont="1" applyFill="1" applyBorder="1" applyAlignment="1">
      <alignment horizontal="left" vertical="top" wrapText="1"/>
    </xf>
    <xf numFmtId="43" fontId="12" fillId="2" borderId="14" xfId="1" applyFont="1" applyFill="1" applyBorder="1" applyAlignment="1">
      <alignment horizontal="left" vertical="top" wrapText="1"/>
    </xf>
    <xf numFmtId="43" fontId="12" fillId="2" borderId="33" xfId="1" applyFont="1" applyFill="1" applyBorder="1" applyAlignment="1">
      <alignment horizontal="left" vertical="top" wrapText="1"/>
    </xf>
    <xf numFmtId="0" fontId="12" fillId="2" borderId="9" xfId="0" applyFont="1" applyFill="1" applyBorder="1" applyAlignment="1">
      <alignment horizontal="left" vertical="top" wrapText="1"/>
    </xf>
    <xf numFmtId="164" fontId="12" fillId="2" borderId="8" xfId="1" applyNumberFormat="1" applyFont="1" applyFill="1" applyBorder="1" applyAlignment="1">
      <alignment horizontal="right" vertical="top"/>
    </xf>
    <xf numFmtId="43" fontId="12" fillId="2" borderId="29" xfId="1"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164" fontId="12" fillId="2" borderId="13" xfId="1" applyNumberFormat="1" applyFont="1" applyFill="1" applyBorder="1" applyAlignment="1">
      <alignment horizontal="right" vertical="top"/>
    </xf>
    <xf numFmtId="164" fontId="12" fillId="2" borderId="12" xfId="1" applyNumberFormat="1" applyFont="1" applyFill="1" applyBorder="1" applyAlignment="1">
      <alignment horizontal="right" vertical="top"/>
    </xf>
    <xf numFmtId="0" fontId="12" fillId="2" borderId="13" xfId="0" applyFont="1" applyFill="1" applyBorder="1" applyAlignment="1">
      <alignment horizontal="left" vertical="center"/>
    </xf>
    <xf numFmtId="0" fontId="12" fillId="2" borderId="13" xfId="0" applyFont="1" applyFill="1" applyBorder="1" applyAlignment="1">
      <alignment horizontal="left" vertical="center" wrapText="1"/>
    </xf>
    <xf numFmtId="0" fontId="12" fillId="2" borderId="12" xfId="0" applyFont="1" applyFill="1" applyBorder="1" applyAlignment="1">
      <alignment horizontal="left" vertical="center" wrapText="1"/>
    </xf>
    <xf numFmtId="43" fontId="12" fillId="2" borderId="40" xfId="1" applyFont="1" applyFill="1" applyBorder="1" applyAlignment="1">
      <alignment horizontal="left" vertical="center" wrapText="1"/>
    </xf>
    <xf numFmtId="43" fontId="12" fillId="2" borderId="33" xfId="1" applyFont="1" applyFill="1" applyBorder="1" applyAlignment="1">
      <alignment horizontal="left" vertical="center" wrapText="1"/>
    </xf>
    <xf numFmtId="0" fontId="12" fillId="2" borderId="37" xfId="0" applyFont="1" applyFill="1" applyBorder="1" applyAlignment="1">
      <alignment horizontal="left" vertical="center" wrapText="1"/>
    </xf>
    <xf numFmtId="164" fontId="12" fillId="2" borderId="8" xfId="1" applyNumberFormat="1" applyFont="1" applyFill="1" applyBorder="1" applyAlignment="1">
      <alignment horizontal="right" vertical="center"/>
    </xf>
    <xf numFmtId="0" fontId="12" fillId="2" borderId="7" xfId="0" applyFont="1" applyFill="1" applyBorder="1" applyAlignment="1">
      <alignment horizontal="left" vertical="center" wrapText="1"/>
    </xf>
    <xf numFmtId="43" fontId="12" fillId="2" borderId="8" xfId="1" applyFont="1" applyFill="1" applyBorder="1" applyAlignment="1">
      <alignment horizontal="left" vertical="center" wrapText="1"/>
    </xf>
    <xf numFmtId="0" fontId="12" fillId="2" borderId="38" xfId="0" applyFont="1" applyFill="1" applyBorder="1" applyAlignment="1">
      <alignment horizontal="left" vertical="center" wrapText="1"/>
    </xf>
    <xf numFmtId="164" fontId="12" fillId="2" borderId="13" xfId="1" applyNumberFormat="1" applyFont="1" applyFill="1" applyBorder="1" applyAlignment="1">
      <alignment horizontal="right" vertical="center"/>
    </xf>
    <xf numFmtId="14" fontId="12" fillId="2" borderId="0" xfId="0" applyNumberFormat="1" applyFont="1" applyFill="1" applyAlignment="1">
      <alignment horizontal="left" vertical="center"/>
    </xf>
    <xf numFmtId="0" fontId="12" fillId="2" borderId="12" xfId="0" applyFont="1" applyFill="1" applyBorder="1" applyAlignment="1">
      <alignment horizontal="left" vertical="center"/>
    </xf>
    <xf numFmtId="164" fontId="12" fillId="2" borderId="14" xfId="1" applyNumberFormat="1" applyFont="1" applyFill="1" applyBorder="1" applyAlignment="1">
      <alignment horizontal="left" vertical="center" wrapText="1"/>
    </xf>
    <xf numFmtId="164" fontId="12" fillId="2" borderId="34" xfId="1" applyNumberFormat="1" applyFont="1" applyFill="1" applyBorder="1" applyAlignment="1">
      <alignment horizontal="left" vertical="center" wrapText="1"/>
    </xf>
    <xf numFmtId="43" fontId="12" fillId="2" borderId="38" xfId="1" applyFont="1" applyFill="1" applyBorder="1" applyAlignment="1">
      <alignment horizontal="left" vertical="center" wrapText="1"/>
    </xf>
    <xf numFmtId="0" fontId="12" fillId="2" borderId="13" xfId="0" applyFont="1" applyFill="1" applyBorder="1" applyAlignment="1">
      <alignment horizontal="left" vertical="top"/>
    </xf>
    <xf numFmtId="164" fontId="12" fillId="2" borderId="14" xfId="1" applyNumberFormat="1" applyFont="1" applyFill="1" applyBorder="1" applyAlignment="1">
      <alignment horizontal="left" vertical="top" wrapText="1"/>
    </xf>
    <xf numFmtId="164" fontId="12" fillId="2" borderId="34" xfId="1" applyNumberFormat="1" applyFont="1" applyFill="1" applyBorder="1" applyAlignment="1">
      <alignment horizontal="left" vertical="top" wrapText="1"/>
    </xf>
    <xf numFmtId="43" fontId="12" fillId="2" borderId="38" xfId="1" applyFont="1" applyFill="1" applyBorder="1" applyAlignment="1">
      <alignment horizontal="left" vertical="top" wrapText="1"/>
    </xf>
    <xf numFmtId="43" fontId="12" fillId="2" borderId="38" xfId="1" applyFont="1" applyFill="1" applyBorder="1" applyAlignment="1">
      <alignment horizontal="left" vertical="top"/>
    </xf>
    <xf numFmtId="164" fontId="12" fillId="2" borderId="13" xfId="1" applyNumberFormat="1" applyFont="1" applyFill="1" applyBorder="1" applyAlignment="1">
      <alignment horizontal="right" vertical="top" wrapText="1"/>
    </xf>
    <xf numFmtId="0" fontId="12" fillId="3" borderId="13" xfId="0" applyFont="1" applyFill="1" applyBorder="1" applyAlignment="1">
      <alignment horizontal="left" vertical="top" wrapText="1"/>
    </xf>
    <xf numFmtId="0" fontId="12" fillId="2" borderId="13" xfId="0" quotePrefix="1" applyFont="1" applyFill="1" applyBorder="1" applyAlignment="1">
      <alignment horizontal="left" vertical="top" wrapText="1"/>
    </xf>
    <xf numFmtId="164" fontId="12" fillId="2" borderId="13" xfId="1" quotePrefix="1" applyNumberFormat="1" applyFont="1" applyFill="1" applyBorder="1" applyAlignment="1">
      <alignment horizontal="right" vertical="top" wrapText="1"/>
    </xf>
    <xf numFmtId="164" fontId="12" fillId="2" borderId="33" xfId="1" applyNumberFormat="1" applyFont="1" applyFill="1" applyBorder="1" applyAlignment="1">
      <alignment horizontal="left" vertical="top" wrapText="1"/>
    </xf>
    <xf numFmtId="43" fontId="12" fillId="2" borderId="8" xfId="1" applyFont="1" applyFill="1" applyBorder="1" applyAlignment="1">
      <alignment horizontal="left" vertical="top" wrapText="1"/>
    </xf>
    <xf numFmtId="0" fontId="12" fillId="2" borderId="41" xfId="0" quotePrefix="1" applyFont="1" applyFill="1" applyBorder="1" applyAlignment="1">
      <alignment horizontal="left" vertical="top" wrapText="1"/>
    </xf>
    <xf numFmtId="0" fontId="12" fillId="2" borderId="32" xfId="0" applyFont="1" applyFill="1" applyBorder="1" applyAlignment="1">
      <alignment horizontal="center" vertical="top" wrapText="1"/>
    </xf>
    <xf numFmtId="164" fontId="12" fillId="2" borderId="41" xfId="1" applyNumberFormat="1" applyFont="1" applyFill="1" applyBorder="1" applyAlignment="1">
      <alignment horizontal="right" vertical="top"/>
    </xf>
    <xf numFmtId="0" fontId="12" fillId="2" borderId="42" xfId="0" quotePrefix="1" applyFont="1" applyFill="1" applyBorder="1" applyAlignment="1">
      <alignment horizontal="left" vertical="top" wrapText="1"/>
    </xf>
    <xf numFmtId="0" fontId="12" fillId="2" borderId="29" xfId="0" applyFont="1" applyFill="1" applyBorder="1" applyAlignment="1">
      <alignment horizontal="center" vertical="top" wrapText="1"/>
    </xf>
    <xf numFmtId="164" fontId="12" fillId="2" borderId="42" xfId="1" applyNumberFormat="1" applyFont="1" applyFill="1" applyBorder="1" applyAlignment="1">
      <alignment horizontal="right" vertical="top"/>
    </xf>
    <xf numFmtId="0" fontId="12" fillId="2" borderId="43" xfId="0" quotePrefix="1" applyFont="1" applyFill="1" applyBorder="1" applyAlignment="1">
      <alignment horizontal="left" vertical="top" wrapText="1"/>
    </xf>
    <xf numFmtId="0" fontId="12" fillId="2" borderId="33" xfId="0" applyFont="1" applyFill="1" applyBorder="1" applyAlignment="1">
      <alignment horizontal="center" vertical="top" wrapText="1"/>
    </xf>
    <xf numFmtId="164" fontId="12" fillId="2" borderId="43" xfId="1" applyNumberFormat="1" applyFont="1" applyFill="1" applyBorder="1" applyAlignment="1">
      <alignment horizontal="right" vertical="top"/>
    </xf>
    <xf numFmtId="0" fontId="12" fillId="3" borderId="13" xfId="0" applyFont="1" applyFill="1" applyBorder="1" applyAlignment="1">
      <alignment horizontal="left" vertical="center" wrapText="1"/>
    </xf>
    <xf numFmtId="0" fontId="12" fillId="2" borderId="13" xfId="0" quotePrefix="1" applyFont="1" applyFill="1" applyBorder="1" applyAlignment="1">
      <alignment horizontal="left" vertical="center"/>
    </xf>
    <xf numFmtId="0" fontId="12" fillId="2" borderId="13" xfId="0" applyFont="1" applyFill="1" applyBorder="1" applyAlignment="1">
      <alignment horizontal="center" vertical="center" wrapText="1"/>
    </xf>
    <xf numFmtId="164" fontId="12" fillId="2" borderId="17" xfId="1" applyNumberFormat="1" applyFont="1" applyFill="1" applyBorder="1" applyAlignment="1">
      <alignment horizontal="left" vertical="center" wrapText="1"/>
    </xf>
    <xf numFmtId="164" fontId="12" fillId="2" borderId="45" xfId="1" applyNumberFormat="1" applyFont="1" applyFill="1" applyBorder="1" applyAlignment="1">
      <alignment horizontal="left" vertical="center" wrapText="1"/>
    </xf>
    <xf numFmtId="164" fontId="12" fillId="2" borderId="30" xfId="1" applyNumberFormat="1" applyFont="1" applyFill="1" applyBorder="1" applyAlignment="1">
      <alignment horizontal="right" vertical="center"/>
    </xf>
    <xf numFmtId="164" fontId="12" fillId="2" borderId="7" xfId="1" applyNumberFormat="1" applyFont="1" applyFill="1" applyBorder="1" applyAlignment="1">
      <alignment horizontal="right" vertical="center"/>
    </xf>
    <xf numFmtId="164" fontId="12" fillId="2" borderId="9" xfId="1" applyNumberFormat="1" applyFont="1" applyFill="1" applyBorder="1" applyAlignment="1">
      <alignment horizontal="left" vertical="center" wrapText="1"/>
    </xf>
    <xf numFmtId="164" fontId="12" fillId="2" borderId="12" xfId="1" applyNumberFormat="1" applyFont="1" applyFill="1" applyBorder="1" applyAlignment="1">
      <alignment horizontal="right" vertical="center"/>
    </xf>
    <xf numFmtId="0" fontId="12" fillId="2" borderId="12" xfId="0" applyFont="1" applyFill="1" applyBorder="1" applyAlignment="1">
      <alignment horizontal="center" vertical="center" wrapText="1"/>
    </xf>
    <xf numFmtId="0" fontId="12" fillId="2" borderId="12" xfId="0" applyFont="1" applyFill="1" applyBorder="1" applyAlignment="1">
      <alignment horizontal="center" vertical="center"/>
    </xf>
    <xf numFmtId="164" fontId="12" fillId="2" borderId="0" xfId="1" applyNumberFormat="1" applyFont="1" applyFill="1" applyAlignment="1">
      <alignment horizontal="right" vertical="center"/>
    </xf>
    <xf numFmtId="164" fontId="12" fillId="2" borderId="0" xfId="1" applyNumberFormat="1" applyFont="1" applyFill="1" applyBorder="1" applyAlignment="1">
      <alignment horizontal="left" vertical="center" wrapText="1"/>
    </xf>
    <xf numFmtId="0" fontId="12" fillId="2" borderId="7" xfId="0" applyFont="1" applyFill="1" applyBorder="1" applyAlignment="1">
      <alignment horizontal="center" vertical="center" wrapText="1"/>
    </xf>
    <xf numFmtId="164" fontId="12" fillId="2" borderId="13" xfId="1" applyNumberFormat="1" applyFont="1" applyFill="1" applyBorder="1" applyAlignment="1">
      <alignment horizontal="left" vertical="center" wrapText="1"/>
    </xf>
    <xf numFmtId="164" fontId="12" fillId="2" borderId="8" xfId="1" applyNumberFormat="1" applyFont="1" applyFill="1" applyBorder="1" applyAlignment="1">
      <alignment horizontal="left" vertical="center" wrapText="1"/>
    </xf>
    <xf numFmtId="164" fontId="12" fillId="2" borderId="27" xfId="1" applyNumberFormat="1" applyFont="1" applyFill="1" applyBorder="1" applyAlignment="1">
      <alignment horizontal="center" vertical="center" wrapText="1"/>
    </xf>
    <xf numFmtId="164" fontId="12" fillId="2" borderId="13" xfId="1" applyNumberFormat="1" applyFont="1" applyFill="1" applyBorder="1" applyAlignment="1">
      <alignment horizontal="left" vertical="center"/>
    </xf>
    <xf numFmtId="43" fontId="12" fillId="2" borderId="13" xfId="1" applyFont="1" applyFill="1" applyBorder="1" applyAlignment="1">
      <alignment horizontal="left" vertical="center"/>
    </xf>
    <xf numFmtId="43" fontId="12" fillId="2" borderId="13" xfId="1" applyFont="1" applyFill="1" applyBorder="1" applyAlignment="1">
      <alignment horizontal="left" vertical="center" wrapText="1"/>
    </xf>
    <xf numFmtId="0" fontId="12" fillId="2" borderId="0" xfId="0" applyFont="1" applyFill="1" applyBorder="1" applyAlignment="1">
      <alignment horizontal="left" vertical="center"/>
    </xf>
    <xf numFmtId="41" fontId="0" fillId="0" borderId="0" xfId="0" applyNumberFormat="1" applyAlignment="1">
      <alignment horizontal="center"/>
    </xf>
    <xf numFmtId="0" fontId="0" fillId="0" borderId="0" xfId="0" applyAlignment="1">
      <alignment horizontal="center"/>
    </xf>
    <xf numFmtId="0" fontId="2" fillId="0" borderId="13" xfId="0" applyFont="1" applyBorder="1"/>
    <xf numFmtId="41" fontId="0" fillId="0" borderId="13" xfId="0" applyNumberFormat="1" applyBorder="1" applyAlignment="1">
      <alignment horizontal="center"/>
    </xf>
    <xf numFmtId="0" fontId="1" fillId="0" borderId="0" xfId="0" applyFont="1" applyAlignment="1">
      <alignment wrapText="1"/>
    </xf>
    <xf numFmtId="164" fontId="12" fillId="0" borderId="13" xfId="1" applyNumberFormat="1" applyFont="1" applyBorder="1" applyAlignment="1">
      <alignment horizontal="center"/>
    </xf>
    <xf numFmtId="41" fontId="0" fillId="2" borderId="13" xfId="0" applyNumberFormat="1" applyFill="1" applyBorder="1" applyAlignment="1">
      <alignment horizontal="left" vertical="top"/>
    </xf>
    <xf numFmtId="0" fontId="0" fillId="0" borderId="0" xfId="0"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14" fillId="2" borderId="27"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4"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1"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8"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2" xfId="0" applyFont="1" applyFill="1" applyBorder="1" applyAlignment="1">
      <alignment horizontal="center" vertical="center"/>
    </xf>
    <xf numFmtId="0" fontId="10" fillId="2" borderId="0" xfId="0" applyFont="1" applyFill="1" applyBorder="1" applyAlignment="1">
      <alignment horizontal="center"/>
    </xf>
    <xf numFmtId="0" fontId="16" fillId="2" borderId="9" xfId="0" applyFont="1" applyFill="1" applyBorder="1" applyAlignment="1">
      <alignment horizontal="left" vertical="center"/>
    </xf>
    <xf numFmtId="0" fontId="4" fillId="2" borderId="13"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41" fontId="4" fillId="2" borderId="31" xfId="2" applyNumberFormat="1" applyFont="1" applyFill="1" applyBorder="1" applyAlignment="1">
      <alignment horizontal="center" vertical="center"/>
    </xf>
    <xf numFmtId="41" fontId="4" fillId="2" borderId="27" xfId="2" applyNumberFormat="1" applyFont="1" applyFill="1" applyBorder="1" applyAlignment="1">
      <alignment horizontal="center" vertical="center"/>
    </xf>
    <xf numFmtId="41" fontId="4" fillId="2" borderId="8" xfId="2" applyNumberFormat="1" applyFont="1" applyFill="1" applyBorder="1" applyAlignment="1">
      <alignment horizontal="center" vertical="center"/>
    </xf>
    <xf numFmtId="0" fontId="11" fillId="2" borderId="0" xfId="0" applyFont="1" applyFill="1" applyBorder="1" applyAlignment="1">
      <alignment horizontal="center"/>
    </xf>
    <xf numFmtId="0" fontId="11" fillId="2" borderId="9" xfId="0" applyFont="1" applyFill="1" applyBorder="1" applyAlignment="1">
      <alignment horizontal="left" vertical="center"/>
    </xf>
    <xf numFmtId="0" fontId="11" fillId="2" borderId="2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4" xfId="0" applyFont="1" applyFill="1" applyBorder="1" applyAlignment="1">
      <alignment horizontal="center" vertical="center"/>
    </xf>
    <xf numFmtId="0" fontId="12" fillId="2" borderId="3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2" xfId="0" applyFont="1" applyFill="1" applyBorder="1" applyAlignment="1">
      <alignment horizontal="left" vertical="center" wrapText="1"/>
    </xf>
    <xf numFmtId="164" fontId="6" fillId="2" borderId="31" xfId="1" applyNumberFormat="1" applyFont="1" applyFill="1" applyBorder="1" applyAlignment="1">
      <alignment horizontal="right" vertical="center"/>
    </xf>
    <xf numFmtId="164" fontId="6" fillId="2" borderId="27" xfId="1" applyNumberFormat="1" applyFont="1" applyFill="1" applyBorder="1" applyAlignment="1">
      <alignment horizontal="right" vertical="center"/>
    </xf>
    <xf numFmtId="164" fontId="6" fillId="2" borderId="8" xfId="1" applyNumberFormat="1" applyFont="1" applyFill="1" applyBorder="1" applyAlignment="1">
      <alignment horizontal="right" vertical="center"/>
    </xf>
    <xf numFmtId="0" fontId="6" fillId="2" borderId="3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2" fillId="2" borderId="30"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12" xfId="0" applyFont="1" applyFill="1" applyBorder="1" applyAlignment="1">
      <alignment horizontal="center" vertical="top" wrapText="1"/>
    </xf>
    <xf numFmtId="164" fontId="12" fillId="2" borderId="32" xfId="1" applyNumberFormat="1" applyFont="1" applyFill="1" applyBorder="1" applyAlignment="1">
      <alignment horizontal="center" vertical="center" wrapText="1"/>
    </xf>
    <xf numFmtId="164" fontId="12" fillId="2" borderId="29" xfId="1" applyNumberFormat="1" applyFont="1" applyFill="1" applyBorder="1" applyAlignment="1">
      <alignment horizontal="center" vertical="center" wrapText="1"/>
    </xf>
    <xf numFmtId="164" fontId="12" fillId="2" borderId="33" xfId="1" applyNumberFormat="1" applyFont="1" applyFill="1" applyBorder="1" applyAlignment="1">
      <alignment horizontal="center" vertical="center" wrapText="1"/>
    </xf>
    <xf numFmtId="164" fontId="12" fillId="2" borderId="30" xfId="1" applyNumberFormat="1" applyFont="1" applyFill="1" applyBorder="1" applyAlignment="1">
      <alignment horizontal="center" vertical="center" wrapText="1"/>
    </xf>
    <xf numFmtId="164" fontId="12" fillId="2" borderId="7" xfId="1" applyNumberFormat="1" applyFont="1" applyFill="1" applyBorder="1" applyAlignment="1">
      <alignment horizontal="center" vertical="center" wrapText="1"/>
    </xf>
    <xf numFmtId="164" fontId="12" fillId="2" borderId="12" xfId="1" applyNumberFormat="1" applyFont="1" applyFill="1" applyBorder="1" applyAlignment="1">
      <alignment horizontal="center" vertical="center" wrapText="1"/>
    </xf>
    <xf numFmtId="164" fontId="12" fillId="2" borderId="31" xfId="1" applyNumberFormat="1" applyFont="1" applyFill="1" applyBorder="1" applyAlignment="1">
      <alignment horizontal="center" vertical="center" wrapText="1"/>
    </xf>
    <xf numFmtId="164" fontId="12" fillId="2" borderId="8" xfId="1" applyNumberFormat="1" applyFont="1" applyFill="1" applyBorder="1" applyAlignment="1">
      <alignment horizontal="center" vertical="center" wrapText="1"/>
    </xf>
    <xf numFmtId="164" fontId="12" fillId="2" borderId="27" xfId="1" applyNumberFormat="1" applyFont="1" applyFill="1" applyBorder="1" applyAlignment="1">
      <alignment horizontal="center" vertical="center" wrapText="1"/>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12" fillId="2" borderId="35" xfId="0" applyFont="1" applyFill="1" applyBorder="1" applyAlignment="1">
      <alignment horizontal="center" vertical="top" wrapText="1"/>
    </xf>
    <xf numFmtId="0" fontId="12" fillId="2" borderId="36" xfId="0" applyFont="1" applyFill="1" applyBorder="1" applyAlignment="1">
      <alignment horizontal="center" vertical="top" wrapText="1"/>
    </xf>
    <xf numFmtId="0" fontId="12" fillId="2" borderId="37" xfId="0" applyFont="1" applyFill="1" applyBorder="1" applyAlignment="1">
      <alignment horizontal="center" vertical="top" wrapText="1"/>
    </xf>
    <xf numFmtId="164" fontId="12" fillId="2" borderId="44" xfId="1" applyNumberFormat="1" applyFont="1" applyFill="1" applyBorder="1" applyAlignment="1">
      <alignment horizontal="left" vertical="center" wrapText="1"/>
    </xf>
    <xf numFmtId="164" fontId="12" fillId="2" borderId="45" xfId="1" applyNumberFormat="1" applyFont="1" applyFill="1" applyBorder="1" applyAlignment="1">
      <alignment horizontal="left" vertical="center" wrapText="1"/>
    </xf>
    <xf numFmtId="164" fontId="12" fillId="2" borderId="46" xfId="1" applyNumberFormat="1" applyFont="1" applyFill="1" applyBorder="1" applyAlignment="1">
      <alignment horizontal="left" vertical="center" wrapText="1"/>
    </xf>
    <xf numFmtId="164" fontId="12" fillId="2" borderId="44" xfId="1" applyNumberFormat="1" applyFont="1" applyFill="1" applyBorder="1" applyAlignment="1">
      <alignment horizontal="center" vertical="center" wrapText="1"/>
    </xf>
    <xf numFmtId="164" fontId="12" fillId="2" borderId="45" xfId="1" applyNumberFormat="1" applyFont="1" applyFill="1" applyBorder="1" applyAlignment="1">
      <alignment horizontal="center" vertical="center" wrapText="1"/>
    </xf>
    <xf numFmtId="164" fontId="12" fillId="2" borderId="46" xfId="1" applyNumberFormat="1" applyFont="1" applyFill="1" applyBorder="1" applyAlignment="1">
      <alignment horizontal="center" vertical="center" wrapText="1"/>
    </xf>
    <xf numFmtId="164" fontId="12" fillId="2" borderId="30" xfId="1" applyNumberFormat="1" applyFont="1" applyFill="1" applyBorder="1" applyAlignment="1">
      <alignment horizontal="center" vertical="center"/>
    </xf>
    <xf numFmtId="164" fontId="12" fillId="2" borderId="7" xfId="1" applyNumberFormat="1" applyFont="1" applyFill="1" applyBorder="1" applyAlignment="1">
      <alignment horizontal="center" vertical="center"/>
    </xf>
    <xf numFmtId="164" fontId="12" fillId="2" borderId="12" xfId="1" applyNumberFormat="1" applyFont="1" applyFill="1" applyBorder="1" applyAlignment="1">
      <alignment horizontal="center" vertical="center"/>
    </xf>
    <xf numFmtId="164" fontId="12" fillId="2" borderId="30" xfId="1" applyNumberFormat="1" applyFont="1" applyFill="1" applyBorder="1" applyAlignment="1">
      <alignment horizontal="left" vertical="center" wrapText="1"/>
    </xf>
    <xf numFmtId="164" fontId="12" fillId="2" borderId="7" xfId="1" applyNumberFormat="1" applyFont="1" applyFill="1" applyBorder="1" applyAlignment="1">
      <alignment horizontal="left" vertical="center" wrapText="1"/>
    </xf>
    <xf numFmtId="164" fontId="12" fillId="2" borderId="12" xfId="1" applyNumberFormat="1" applyFont="1" applyFill="1" applyBorder="1" applyAlignment="1">
      <alignment horizontal="left" vertical="center" wrapText="1"/>
    </xf>
    <xf numFmtId="164" fontId="12" fillId="2" borderId="35" xfId="1" applyNumberFormat="1" applyFont="1" applyFill="1" applyBorder="1" applyAlignment="1">
      <alignment horizontal="left" vertical="center" wrapText="1"/>
    </xf>
    <xf numFmtId="164" fontId="12" fillId="2" borderId="36" xfId="1" applyNumberFormat="1" applyFont="1" applyFill="1" applyBorder="1" applyAlignment="1">
      <alignment horizontal="left" vertical="center" wrapText="1"/>
    </xf>
    <xf numFmtId="164" fontId="12" fillId="2" borderId="37" xfId="1" applyNumberFormat="1" applyFont="1" applyFill="1" applyBorder="1" applyAlignment="1">
      <alignment horizontal="left" vertical="center" wrapText="1"/>
    </xf>
    <xf numFmtId="164" fontId="12" fillId="2" borderId="47" xfId="1" applyNumberFormat="1" applyFont="1" applyFill="1" applyBorder="1" applyAlignment="1">
      <alignment horizontal="center" vertical="center" wrapText="1"/>
    </xf>
    <xf numFmtId="164" fontId="12" fillId="2" borderId="48" xfId="1" applyNumberFormat="1" applyFont="1" applyFill="1" applyBorder="1" applyAlignment="1">
      <alignment horizontal="center" vertical="center" wrapText="1"/>
    </xf>
    <xf numFmtId="164" fontId="12" fillId="2" borderId="49" xfId="1" applyNumberFormat="1"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0" xfId="0" applyFont="1" applyFill="1" applyBorder="1" applyAlignment="1">
      <alignment horizontal="center" vertical="top"/>
    </xf>
    <xf numFmtId="0" fontId="12" fillId="2" borderId="7" xfId="0" applyFont="1" applyFill="1" applyBorder="1" applyAlignment="1">
      <alignment horizontal="center" vertical="top"/>
    </xf>
    <xf numFmtId="0" fontId="12" fillId="2" borderId="12" xfId="0" applyFont="1" applyFill="1" applyBorder="1" applyAlignment="1">
      <alignment horizontal="center" vertical="top"/>
    </xf>
    <xf numFmtId="0" fontId="12" fillId="2" borderId="30" xfId="0" applyFont="1" applyFill="1" applyBorder="1" applyAlignment="1">
      <alignment horizontal="center" vertical="center"/>
    </xf>
    <xf numFmtId="0" fontId="12" fillId="2" borderId="12" xfId="0" applyFont="1" applyFill="1" applyBorder="1" applyAlignment="1">
      <alignment horizontal="center" vertical="center"/>
    </xf>
    <xf numFmtId="0" fontId="6" fillId="2" borderId="31"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8" xfId="0" applyFont="1" applyFill="1" applyBorder="1" applyAlignment="1">
      <alignment horizontal="center" vertical="center" wrapText="1"/>
    </xf>
    <xf numFmtId="43" fontId="12" fillId="2" borderId="31" xfId="1" applyFont="1" applyFill="1" applyBorder="1" applyAlignment="1">
      <alignment horizontal="left" vertical="top" wrapText="1"/>
    </xf>
    <xf numFmtId="43" fontId="12" fillId="2" borderId="27" xfId="1" applyFont="1" applyFill="1" applyBorder="1" applyAlignment="1">
      <alignment horizontal="left" vertical="top" wrapText="1"/>
    </xf>
    <xf numFmtId="43" fontId="12" fillId="2" borderId="39" xfId="1" applyFont="1" applyFill="1" applyBorder="1" applyAlignment="1">
      <alignment horizontal="left" vertical="top" wrapText="1"/>
    </xf>
    <xf numFmtId="0" fontId="12" fillId="2" borderId="31" xfId="0" applyFont="1" applyFill="1" applyBorder="1" applyAlignment="1">
      <alignment horizontal="center" vertical="top" wrapText="1"/>
    </xf>
    <xf numFmtId="0" fontId="12" fillId="2" borderId="27" xfId="0" applyFont="1" applyFill="1" applyBorder="1" applyAlignment="1">
      <alignment horizontal="center" vertical="top" wrapText="1"/>
    </xf>
    <xf numFmtId="0" fontId="12" fillId="2" borderId="8" xfId="0" applyFont="1" applyFill="1" applyBorder="1" applyAlignment="1">
      <alignment horizontal="center" vertical="top" wrapText="1"/>
    </xf>
    <xf numFmtId="0" fontId="12" fillId="3" borderId="30"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3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6" fillId="2" borderId="3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30" xfId="0" applyFont="1" applyFill="1" applyBorder="1" applyAlignment="1">
      <alignment horizontal="left" vertical="center"/>
    </xf>
    <xf numFmtId="0" fontId="12" fillId="2" borderId="7"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30"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12" xfId="0" applyFont="1" applyFill="1" applyBorder="1" applyAlignment="1">
      <alignment horizontal="left" vertical="top" wrapText="1"/>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8" xfId="0" applyFont="1" applyFill="1" applyBorder="1" applyAlignment="1">
      <alignment horizontal="center" vertical="center"/>
    </xf>
    <xf numFmtId="0" fontId="11" fillId="2" borderId="38" xfId="0" applyFont="1" applyFill="1" applyBorder="1" applyAlignment="1">
      <alignment horizontal="center" vertical="center"/>
    </xf>
    <xf numFmtId="0" fontId="4" fillId="2" borderId="30"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12" xfId="0" applyFont="1" applyFill="1" applyBorder="1" applyAlignment="1">
      <alignment horizontal="center" vertical="top" wrapText="1"/>
    </xf>
    <xf numFmtId="43" fontId="4" fillId="2" borderId="30" xfId="1" applyFont="1" applyFill="1" applyBorder="1" applyAlignment="1">
      <alignment horizontal="left" vertical="top" wrapText="1"/>
    </xf>
    <xf numFmtId="43" fontId="4" fillId="2" borderId="7" xfId="1" applyFont="1" applyFill="1" applyBorder="1" applyAlignment="1">
      <alignment horizontal="left" vertical="top" wrapText="1"/>
    </xf>
    <xf numFmtId="43" fontId="4" fillId="2" borderId="12" xfId="1" applyFont="1" applyFill="1" applyBorder="1" applyAlignment="1">
      <alignment horizontal="left" vertical="top" wrapText="1"/>
    </xf>
    <xf numFmtId="164" fontId="4" fillId="2" borderId="30" xfId="1" applyNumberFormat="1" applyFont="1" applyFill="1" applyBorder="1" applyAlignment="1">
      <alignment horizontal="left" vertical="top" wrapText="1"/>
    </xf>
    <xf numFmtId="164" fontId="4" fillId="2" borderId="7" xfId="1" applyNumberFormat="1" applyFont="1" applyFill="1" applyBorder="1" applyAlignment="1">
      <alignment horizontal="left" vertical="top" wrapText="1"/>
    </xf>
    <xf numFmtId="164" fontId="4" fillId="2" borderId="12" xfId="1" applyNumberFormat="1" applyFont="1" applyFill="1" applyBorder="1" applyAlignment="1">
      <alignment horizontal="left" vertical="top" wrapText="1"/>
    </xf>
    <xf numFmtId="164" fontId="4" fillId="2" borderId="30" xfId="1" applyNumberFormat="1" applyFont="1" applyFill="1" applyBorder="1" applyAlignment="1">
      <alignment horizontal="center" vertical="top" wrapText="1"/>
    </xf>
    <xf numFmtId="164" fontId="4" fillId="2" borderId="7" xfId="1" applyNumberFormat="1" applyFont="1" applyFill="1" applyBorder="1" applyAlignment="1">
      <alignment horizontal="center" vertical="top" wrapText="1"/>
    </xf>
    <xf numFmtId="164" fontId="4" fillId="2" borderId="12" xfId="1" applyNumberFormat="1" applyFont="1" applyFill="1" applyBorder="1" applyAlignment="1">
      <alignment horizontal="center" vertical="top" wrapText="1"/>
    </xf>
    <xf numFmtId="0" fontId="4" fillId="2" borderId="30" xfId="0" applyFont="1" applyFill="1" applyBorder="1" applyAlignment="1">
      <alignment horizontal="center" vertical="top"/>
    </xf>
    <xf numFmtId="0" fontId="4" fillId="2" borderId="12" xfId="0" applyFont="1" applyFill="1" applyBorder="1" applyAlignment="1">
      <alignment horizontal="center" vertical="top"/>
    </xf>
    <xf numFmtId="0" fontId="4" fillId="2" borderId="7" xfId="0" applyFont="1" applyFill="1" applyBorder="1" applyAlignment="1">
      <alignment horizontal="center" vertical="top"/>
    </xf>
    <xf numFmtId="0" fontId="4" fillId="2" borderId="3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30"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30" xfId="0" applyFont="1" applyFill="1" applyBorder="1" applyAlignment="1">
      <alignment horizontal="left" vertical="top"/>
    </xf>
    <xf numFmtId="0" fontId="4" fillId="2" borderId="7" xfId="0" applyFont="1" applyFill="1" applyBorder="1" applyAlignment="1">
      <alignment horizontal="left" vertical="top"/>
    </xf>
    <xf numFmtId="0" fontId="4" fillId="2" borderId="12" xfId="0" applyFont="1" applyFill="1" applyBorder="1" applyAlignment="1">
      <alignment horizontal="left" vertical="top"/>
    </xf>
    <xf numFmtId="43" fontId="7" fillId="2" borderId="30" xfId="1" applyFont="1" applyFill="1" applyBorder="1" applyAlignment="1">
      <alignment horizontal="left" vertical="top" wrapText="1"/>
    </xf>
    <xf numFmtId="43" fontId="7" fillId="2" borderId="7" xfId="1" applyFont="1" applyFill="1" applyBorder="1" applyAlignment="1">
      <alignment horizontal="left" vertical="top" wrapText="1"/>
    </xf>
    <xf numFmtId="43" fontId="7" fillId="2" borderId="12" xfId="1" applyFont="1" applyFill="1" applyBorder="1" applyAlignment="1">
      <alignment horizontal="left" vertical="top" wrapText="1"/>
    </xf>
    <xf numFmtId="164" fontId="7" fillId="2" borderId="30" xfId="1" applyNumberFormat="1" applyFont="1" applyFill="1" applyBorder="1" applyAlignment="1">
      <alignment horizontal="left" vertical="top" wrapText="1"/>
    </xf>
    <xf numFmtId="164" fontId="7" fillId="2" borderId="7" xfId="1" applyNumberFormat="1" applyFont="1" applyFill="1" applyBorder="1" applyAlignment="1">
      <alignment horizontal="left" vertical="top" wrapText="1"/>
    </xf>
    <xf numFmtId="164" fontId="7" fillId="2" borderId="12" xfId="1" applyNumberFormat="1" applyFont="1" applyFill="1" applyBorder="1" applyAlignment="1">
      <alignment horizontal="left" vertical="top" wrapText="1"/>
    </xf>
    <xf numFmtId="0" fontId="7" fillId="2" borderId="3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30"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30"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2" borderId="30" xfId="0" applyFont="1" applyFill="1" applyBorder="1" applyAlignment="1">
      <alignment horizontal="left" vertical="top"/>
    </xf>
    <xf numFmtId="0" fontId="7" fillId="2" borderId="7" xfId="0" applyFont="1" applyFill="1" applyBorder="1" applyAlignment="1">
      <alignment horizontal="left" vertical="top"/>
    </xf>
    <xf numFmtId="0" fontId="7" fillId="2" borderId="12" xfId="0" applyFont="1" applyFill="1" applyBorder="1" applyAlignment="1">
      <alignment horizontal="left" vertical="top"/>
    </xf>
    <xf numFmtId="43" fontId="4" fillId="2" borderId="30" xfId="1" applyFont="1" applyFill="1" applyBorder="1" applyAlignment="1">
      <alignment horizontal="center" vertical="center" wrapText="1"/>
    </xf>
    <xf numFmtId="43" fontId="4" fillId="2" borderId="12" xfId="1" applyFont="1" applyFill="1" applyBorder="1" applyAlignment="1">
      <alignment horizontal="center" vertical="center" wrapText="1"/>
    </xf>
    <xf numFmtId="41" fontId="4" fillId="2" borderId="30" xfId="2" applyNumberFormat="1" applyFont="1" applyFill="1" applyBorder="1" applyAlignment="1">
      <alignment horizontal="center" vertical="center"/>
    </xf>
    <xf numFmtId="41" fontId="4" fillId="2" borderId="7" xfId="2" applyNumberFormat="1" applyFont="1" applyFill="1" applyBorder="1" applyAlignment="1">
      <alignment horizontal="center" vertical="center"/>
    </xf>
    <xf numFmtId="41" fontId="4" fillId="2" borderId="12" xfId="2" applyNumberFormat="1" applyFont="1" applyFill="1" applyBorder="1" applyAlignment="1">
      <alignment horizontal="center" vertical="center"/>
    </xf>
    <xf numFmtId="43" fontId="4" fillId="2" borderId="7" xfId="1" applyFont="1" applyFill="1" applyBorder="1" applyAlignment="1">
      <alignment horizontal="center" vertical="center" wrapText="1"/>
    </xf>
    <xf numFmtId="41" fontId="4" fillId="2" borderId="30" xfId="2" applyNumberFormat="1" applyFont="1" applyFill="1" applyBorder="1" applyAlignment="1">
      <alignment horizontal="left" vertical="top"/>
    </xf>
    <xf numFmtId="41" fontId="4" fillId="2" borderId="7" xfId="2" applyNumberFormat="1" applyFont="1" applyFill="1" applyBorder="1" applyAlignment="1">
      <alignment horizontal="left" vertical="top"/>
    </xf>
    <xf numFmtId="41" fontId="4" fillId="2" borderId="12" xfId="2" applyNumberFormat="1" applyFont="1" applyFill="1" applyBorder="1" applyAlignment="1">
      <alignment horizontal="left" vertical="top"/>
    </xf>
    <xf numFmtId="15" fontId="4" fillId="2" borderId="30" xfId="0" applyNumberFormat="1" applyFont="1" applyFill="1" applyBorder="1" applyAlignment="1">
      <alignment horizontal="left" vertical="top"/>
    </xf>
    <xf numFmtId="15" fontId="4" fillId="2" borderId="7" xfId="0" applyNumberFormat="1" applyFont="1" applyFill="1" applyBorder="1" applyAlignment="1">
      <alignment horizontal="left" vertical="top"/>
    </xf>
    <xf numFmtId="15" fontId="4" fillId="2" borderId="12" xfId="0" applyNumberFormat="1" applyFont="1" applyFill="1" applyBorder="1" applyAlignment="1">
      <alignment horizontal="left" vertical="top"/>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cellXfs>
  <cellStyles count="3">
    <cellStyle name="Comma" xfId="1" builtinId="3"/>
    <cellStyle name="Comma [0]" xfId="2" builtinId="6"/>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barChart>
        <c:barDir val="col"/>
        <c:grouping val="clustered"/>
        <c:ser>
          <c:idx val="0"/>
          <c:order val="0"/>
          <c:tx>
            <c:strRef>
              <c:f>'20162017 (2)'!$C$5</c:f>
              <c:strCache>
                <c:ptCount val="1"/>
                <c:pt idx="0">
                  <c:v>2016</c:v>
                </c:pt>
              </c:strCache>
            </c:strRef>
          </c:tx>
          <c:cat>
            <c:strRef>
              <c:f>'20162017 (2)'!$B$6:$B$9</c:f>
              <c:strCache>
                <c:ptCount val="4"/>
                <c:pt idx="0">
                  <c:v>TANAH LONGSOR</c:v>
                </c:pt>
                <c:pt idx="1">
                  <c:v>BANJIR</c:v>
                </c:pt>
                <c:pt idx="2">
                  <c:v>ANGIN PUTTING BELIUNG</c:v>
                </c:pt>
                <c:pt idx="3">
                  <c:v>KEBAKARAN </c:v>
                </c:pt>
              </c:strCache>
            </c:strRef>
          </c:cat>
          <c:val>
            <c:numRef>
              <c:f>'20162017 (2)'!$C$6:$C$9</c:f>
              <c:numCache>
                <c:formatCode>General</c:formatCode>
                <c:ptCount val="4"/>
                <c:pt idx="0">
                  <c:v>97</c:v>
                </c:pt>
                <c:pt idx="1">
                  <c:v>3</c:v>
                </c:pt>
                <c:pt idx="2">
                  <c:v>16</c:v>
                </c:pt>
                <c:pt idx="3">
                  <c:v>24</c:v>
                </c:pt>
              </c:numCache>
            </c:numRef>
          </c:val>
        </c:ser>
        <c:ser>
          <c:idx val="1"/>
          <c:order val="1"/>
          <c:tx>
            <c:strRef>
              <c:f>'20162017 (2)'!$D$5</c:f>
              <c:strCache>
                <c:ptCount val="1"/>
                <c:pt idx="0">
                  <c:v>2017</c:v>
                </c:pt>
              </c:strCache>
            </c:strRef>
          </c:tx>
          <c:cat>
            <c:strRef>
              <c:f>'20162017 (2)'!$B$6:$B$9</c:f>
              <c:strCache>
                <c:ptCount val="4"/>
                <c:pt idx="0">
                  <c:v>TANAH LONGSOR</c:v>
                </c:pt>
                <c:pt idx="1">
                  <c:v>BANJIR</c:v>
                </c:pt>
                <c:pt idx="2">
                  <c:v>ANGIN PUTTING BELIUNG</c:v>
                </c:pt>
                <c:pt idx="3">
                  <c:v>KEBAKARAN </c:v>
                </c:pt>
              </c:strCache>
            </c:strRef>
          </c:cat>
          <c:val>
            <c:numRef>
              <c:f>'20162017 (2)'!$D$6:$D$9</c:f>
              <c:numCache>
                <c:formatCode>General</c:formatCode>
                <c:ptCount val="4"/>
                <c:pt idx="0">
                  <c:v>64</c:v>
                </c:pt>
                <c:pt idx="1">
                  <c:v>1</c:v>
                </c:pt>
                <c:pt idx="2">
                  <c:v>7</c:v>
                </c:pt>
                <c:pt idx="3">
                  <c:v>29</c:v>
                </c:pt>
              </c:numCache>
            </c:numRef>
          </c:val>
        </c:ser>
        <c:axId val="63567744"/>
        <c:axId val="63569280"/>
      </c:barChart>
      <c:catAx>
        <c:axId val="63567744"/>
        <c:scaling>
          <c:orientation val="minMax"/>
        </c:scaling>
        <c:axPos val="b"/>
        <c:numFmt formatCode="General" sourceLinked="0"/>
        <c:tickLblPos val="nextTo"/>
        <c:txPr>
          <a:bodyPr rot="-60000000" spcFirstLastPara="0"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63569280"/>
        <c:crosses val="autoZero"/>
        <c:auto val="1"/>
        <c:lblAlgn val="ctr"/>
        <c:lblOffset val="100"/>
      </c:catAx>
      <c:valAx>
        <c:axId val="63569280"/>
        <c:scaling>
          <c:orientation val="minMax"/>
        </c:scaling>
        <c:axPos val="l"/>
        <c:majorGridlines/>
        <c:numFmt formatCode="General" sourceLinked="1"/>
        <c:tickLblPos val="nextTo"/>
        <c:txPr>
          <a:bodyPr rot="-60000000" spcFirstLastPara="0"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63567744"/>
        <c:crosses val="autoZero"/>
        <c:crossBetween val="between"/>
      </c:valAx>
    </c:plotArea>
    <c:legend>
      <c:legendPos val="r"/>
      <c:txPr>
        <a:bodyPr rot="0" spcFirstLastPara="0"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legend>
    <c:plotVisOnly val="1"/>
    <c:dispBlanksAs val="gap"/>
  </c:chart>
  <c:txPr>
    <a:bodyPr/>
    <a:lstStyle/>
    <a:p>
      <a:pPr>
        <a:defRPr lang="en-US"/>
      </a:pPr>
      <a:endParaRPr lang="en-U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plotArea>
      <c:layout/>
      <c:barChart>
        <c:barDir val="col"/>
        <c:grouping val="clustered"/>
        <c:ser>
          <c:idx val="0"/>
          <c:order val="0"/>
          <c:tx>
            <c:strRef>
              <c:f>'20162017'!$C$5</c:f>
              <c:strCache>
                <c:ptCount val="1"/>
                <c:pt idx="0">
                  <c:v>2016</c:v>
                </c:pt>
              </c:strCache>
            </c:strRef>
          </c:tx>
          <c:cat>
            <c:strRef>
              <c:f>'20162017'!$B$6:$B$9</c:f>
              <c:strCache>
                <c:ptCount val="4"/>
                <c:pt idx="0">
                  <c:v>TANAH LONGSOR</c:v>
                </c:pt>
                <c:pt idx="1">
                  <c:v>BANJIR</c:v>
                </c:pt>
                <c:pt idx="2">
                  <c:v>ANGIN PUTTING BELIUNG</c:v>
                </c:pt>
                <c:pt idx="3">
                  <c:v>KEBAKARAN </c:v>
                </c:pt>
              </c:strCache>
            </c:strRef>
          </c:cat>
          <c:val>
            <c:numRef>
              <c:f>'20162017'!$C$6:$C$9</c:f>
              <c:numCache>
                <c:formatCode>General</c:formatCode>
                <c:ptCount val="4"/>
                <c:pt idx="0">
                  <c:v>97</c:v>
                </c:pt>
                <c:pt idx="1">
                  <c:v>3</c:v>
                </c:pt>
                <c:pt idx="2">
                  <c:v>16</c:v>
                </c:pt>
                <c:pt idx="3">
                  <c:v>24</c:v>
                </c:pt>
              </c:numCache>
            </c:numRef>
          </c:val>
        </c:ser>
        <c:ser>
          <c:idx val="1"/>
          <c:order val="1"/>
          <c:tx>
            <c:strRef>
              <c:f>'20162017'!$D$5</c:f>
              <c:strCache>
                <c:ptCount val="1"/>
                <c:pt idx="0">
                  <c:v>2017</c:v>
                </c:pt>
              </c:strCache>
            </c:strRef>
          </c:tx>
          <c:cat>
            <c:strRef>
              <c:f>'20162017'!$B$6:$B$9</c:f>
              <c:strCache>
                <c:ptCount val="4"/>
                <c:pt idx="0">
                  <c:v>TANAH LONGSOR</c:v>
                </c:pt>
                <c:pt idx="1">
                  <c:v>BANJIR</c:v>
                </c:pt>
                <c:pt idx="2">
                  <c:v>ANGIN PUTTING BELIUNG</c:v>
                </c:pt>
                <c:pt idx="3">
                  <c:v>KEBAKARAN </c:v>
                </c:pt>
              </c:strCache>
            </c:strRef>
          </c:cat>
          <c:val>
            <c:numRef>
              <c:f>'20162017'!$D$6:$D$9</c:f>
              <c:numCache>
                <c:formatCode>General</c:formatCode>
                <c:ptCount val="4"/>
                <c:pt idx="0">
                  <c:v>64</c:v>
                </c:pt>
                <c:pt idx="1">
                  <c:v>1</c:v>
                </c:pt>
                <c:pt idx="2">
                  <c:v>7</c:v>
                </c:pt>
                <c:pt idx="3">
                  <c:v>29</c:v>
                </c:pt>
              </c:numCache>
            </c:numRef>
          </c:val>
        </c:ser>
        <c:axId val="78278656"/>
        <c:axId val="78280192"/>
      </c:barChart>
      <c:catAx>
        <c:axId val="78278656"/>
        <c:scaling>
          <c:orientation val="minMax"/>
        </c:scaling>
        <c:axPos val="b"/>
        <c:numFmt formatCode="General" sourceLinked="0"/>
        <c:tickLblPos val="nextTo"/>
        <c:txPr>
          <a:bodyPr rot="-60000000" spcFirstLastPara="0"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78280192"/>
        <c:crosses val="autoZero"/>
        <c:auto val="1"/>
        <c:lblAlgn val="ctr"/>
        <c:lblOffset val="100"/>
      </c:catAx>
      <c:valAx>
        <c:axId val="78280192"/>
        <c:scaling>
          <c:orientation val="minMax"/>
        </c:scaling>
        <c:axPos val="l"/>
        <c:majorGridlines/>
        <c:numFmt formatCode="General" sourceLinked="1"/>
        <c:tickLblPos val="nextTo"/>
        <c:txPr>
          <a:bodyPr rot="-60000000" spcFirstLastPara="0"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78278656"/>
        <c:crosses val="autoZero"/>
        <c:crossBetween val="between"/>
      </c:valAx>
    </c:plotArea>
    <c:legend>
      <c:legendPos val="r"/>
      <c:txPr>
        <a:bodyPr rot="0" spcFirstLastPara="0"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legend>
    <c:plotVisOnly val="1"/>
    <c:dispBlanksAs val="gap"/>
  </c:chart>
  <c:txPr>
    <a:bodyPr/>
    <a:lstStyle/>
    <a:p>
      <a:pPr>
        <a:defRPr lang="en-US"/>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5</xdr:col>
      <xdr:colOff>180975</xdr:colOff>
      <xdr:row>25</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0</xdr:rowOff>
    </xdr:from>
    <xdr:to>
      <xdr:col>5</xdr:col>
      <xdr:colOff>180975</xdr:colOff>
      <xdr:row>25</xdr:row>
      <xdr:rowOff>66675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G12"/>
  <sheetViews>
    <sheetView view="pageBreakPreview" zoomScaleSheetLayoutView="100" workbookViewId="0">
      <selection activeCell="D6" sqref="D6"/>
    </sheetView>
  </sheetViews>
  <sheetFormatPr defaultColWidth="9" defaultRowHeight="15"/>
  <cols>
    <col min="1" max="1" width="4.7109375" customWidth="1"/>
    <col min="2" max="2" width="24.85546875" customWidth="1"/>
    <col min="3" max="4" width="17.85546875" customWidth="1"/>
    <col min="5" max="5" width="9" style="1"/>
  </cols>
  <sheetData>
    <row r="1" spans="1:7">
      <c r="A1" s="440" t="s">
        <v>1097</v>
      </c>
      <c r="B1" s="440"/>
      <c r="C1" s="440"/>
      <c r="D1" s="440"/>
      <c r="E1" s="440"/>
      <c r="F1" s="3"/>
      <c r="G1" s="3"/>
    </row>
    <row r="3" spans="1:7" s="1" customFormat="1">
      <c r="A3" s="441" t="s">
        <v>1098</v>
      </c>
      <c r="B3" s="444" t="s">
        <v>1099</v>
      </c>
      <c r="C3" s="447" t="s">
        <v>1100</v>
      </c>
      <c r="D3" s="448"/>
      <c r="E3" s="451" t="s">
        <v>1101</v>
      </c>
    </row>
    <row r="4" spans="1:7" s="1" customFormat="1">
      <c r="A4" s="442"/>
      <c r="B4" s="445"/>
      <c r="C4" s="449"/>
      <c r="D4" s="450"/>
      <c r="E4" s="452"/>
    </row>
    <row r="5" spans="1:7" s="434" customFormat="1">
      <c r="A5" s="443"/>
      <c r="B5" s="446"/>
      <c r="C5" s="5">
        <v>2016</v>
      </c>
      <c r="D5" s="6">
        <v>2017</v>
      </c>
      <c r="E5" s="7"/>
    </row>
    <row r="6" spans="1:7" ht="26.25" customHeight="1">
      <c r="A6" s="8">
        <v>1</v>
      </c>
      <c r="B6" s="9" t="s">
        <v>676</v>
      </c>
      <c r="C6" s="10">
        <v>97</v>
      </c>
      <c r="D6" s="11">
        <v>64</v>
      </c>
      <c r="E6" s="7">
        <f>SUM(C6:D6)</f>
        <v>161</v>
      </c>
    </row>
    <row r="7" spans="1:7" ht="26.25" customHeight="1">
      <c r="A7" s="8">
        <v>2</v>
      </c>
      <c r="B7" s="9" t="s">
        <v>1112</v>
      </c>
      <c r="C7" s="10">
        <v>3</v>
      </c>
      <c r="D7" s="11">
        <v>1</v>
      </c>
      <c r="E7" s="7">
        <f t="shared" ref="E7:E9" si="0">SUM(C7:D7)</f>
        <v>4</v>
      </c>
    </row>
    <row r="8" spans="1:7" ht="26.25" customHeight="1">
      <c r="A8" s="8">
        <v>3</v>
      </c>
      <c r="B8" s="9" t="s">
        <v>1113</v>
      </c>
      <c r="C8" s="10">
        <v>16</v>
      </c>
      <c r="D8" s="11">
        <v>7</v>
      </c>
      <c r="E8" s="7">
        <f t="shared" si="0"/>
        <v>23</v>
      </c>
    </row>
    <row r="9" spans="1:7" ht="26.25" customHeight="1" thickBot="1">
      <c r="A9" s="12">
        <v>4</v>
      </c>
      <c r="B9" s="13" t="s">
        <v>1114</v>
      </c>
      <c r="C9" s="14">
        <v>24</v>
      </c>
      <c r="D9" s="15">
        <v>29</v>
      </c>
      <c r="E9" s="16">
        <f t="shared" si="0"/>
        <v>53</v>
      </c>
    </row>
    <row r="11" spans="1:7" ht="14.25" customHeight="1"/>
    <row r="12" spans="1:7" ht="15.75" customHeight="1"/>
  </sheetData>
  <mergeCells count="5">
    <mergeCell ref="A1:E1"/>
    <mergeCell ref="A3:A5"/>
    <mergeCell ref="B3:B5"/>
    <mergeCell ref="C3:D4"/>
    <mergeCell ref="E3:E4"/>
  </mergeCells>
  <pageMargins left="0.69930555555555596" right="0.69930555555555596"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M86"/>
  <sheetViews>
    <sheetView topLeftCell="A25" zoomScale="98" zoomScaleNormal="98" workbookViewId="0">
      <selection activeCell="I29" sqref="I29"/>
    </sheetView>
  </sheetViews>
  <sheetFormatPr defaultColWidth="8.85546875" defaultRowHeight="15"/>
  <cols>
    <col min="1" max="1" width="3.85546875" style="213" customWidth="1"/>
    <col min="2" max="2" width="10.5703125" style="223" customWidth="1"/>
    <col min="3" max="3" width="12.7109375" style="213" customWidth="1"/>
    <col min="4" max="4" width="22.7109375" style="162" customWidth="1"/>
    <col min="5" max="5" width="7.140625" style="162" customWidth="1"/>
    <col min="6" max="6" width="9.7109375" style="162" customWidth="1"/>
    <col min="7" max="7" width="25.28515625" style="162" customWidth="1"/>
    <col min="8" max="8" width="13.7109375" style="162" customWidth="1"/>
    <col min="9" max="9" width="30.140625" style="162" customWidth="1"/>
    <col min="10" max="10" width="28.5703125" style="162" customWidth="1"/>
    <col min="11" max="11" width="13" style="162" hidden="1" customWidth="1"/>
    <col min="12" max="12" width="8.85546875" style="162" hidden="1" customWidth="1"/>
    <col min="13" max="16384" width="8.85546875" style="162"/>
  </cols>
  <sheetData>
    <row r="1" spans="1:11" ht="18.75">
      <c r="A1" s="471" t="s">
        <v>0</v>
      </c>
      <c r="B1" s="471"/>
      <c r="C1" s="471"/>
      <c r="D1" s="471"/>
      <c r="E1" s="471"/>
      <c r="F1" s="471"/>
      <c r="G1" s="471"/>
      <c r="H1" s="471"/>
      <c r="I1" s="471"/>
      <c r="J1" s="471"/>
    </row>
    <row r="2" spans="1:11" ht="18.75">
      <c r="A2" s="471" t="s">
        <v>1</v>
      </c>
      <c r="B2" s="471"/>
      <c r="C2" s="471"/>
      <c r="D2" s="471"/>
      <c r="E2" s="471"/>
      <c r="F2" s="471"/>
      <c r="G2" s="471"/>
      <c r="H2" s="471"/>
      <c r="I2" s="471"/>
      <c r="J2" s="471"/>
    </row>
    <row r="3" spans="1:11" ht="18.75">
      <c r="A3" s="471" t="s">
        <v>2</v>
      </c>
      <c r="B3" s="471"/>
      <c r="C3" s="471"/>
      <c r="D3" s="471"/>
      <c r="E3" s="471"/>
      <c r="F3" s="471"/>
      <c r="G3" s="471"/>
      <c r="H3" s="471"/>
      <c r="I3" s="471"/>
      <c r="J3" s="471"/>
    </row>
    <row r="4" spans="1:11">
      <c r="A4" s="472" t="s">
        <v>150</v>
      </c>
      <c r="B4" s="472"/>
      <c r="C4" s="472"/>
      <c r="D4" s="220"/>
      <c r="E4" s="225"/>
      <c r="F4" s="226"/>
      <c r="G4" s="225"/>
      <c r="H4" s="225"/>
      <c r="I4" s="225"/>
      <c r="J4" s="225"/>
    </row>
    <row r="5" spans="1:11" s="220" customFormat="1" ht="27.6" customHeight="1">
      <c r="A5" s="456" t="s">
        <v>4</v>
      </c>
      <c r="B5" s="459" t="s">
        <v>5</v>
      </c>
      <c r="C5" s="456" t="s">
        <v>6</v>
      </c>
      <c r="D5" s="462" t="s">
        <v>7</v>
      </c>
      <c r="E5" s="473" t="s">
        <v>8</v>
      </c>
      <c r="F5" s="456"/>
      <c r="G5" s="465" t="s">
        <v>10</v>
      </c>
      <c r="H5" s="465" t="s">
        <v>11</v>
      </c>
      <c r="I5" s="462" t="s">
        <v>9</v>
      </c>
      <c r="J5" s="462" t="s">
        <v>12</v>
      </c>
      <c r="K5" s="468" t="s">
        <v>151</v>
      </c>
    </row>
    <row r="6" spans="1:11" s="220" customFormat="1" ht="14.45" customHeight="1">
      <c r="A6" s="457"/>
      <c r="B6" s="460"/>
      <c r="C6" s="457"/>
      <c r="D6" s="463"/>
      <c r="E6" s="462" t="s">
        <v>152</v>
      </c>
      <c r="F6" s="462" t="s">
        <v>14</v>
      </c>
      <c r="G6" s="466"/>
      <c r="H6" s="466"/>
      <c r="I6" s="463"/>
      <c r="J6" s="463"/>
      <c r="K6" s="469"/>
    </row>
    <row r="7" spans="1:11" s="220" customFormat="1">
      <c r="A7" s="458"/>
      <c r="B7" s="461"/>
      <c r="C7" s="458"/>
      <c r="D7" s="464"/>
      <c r="E7" s="464"/>
      <c r="F7" s="464"/>
      <c r="G7" s="467"/>
      <c r="H7" s="467"/>
      <c r="I7" s="464"/>
      <c r="J7" s="464"/>
      <c r="K7" s="470"/>
    </row>
    <row r="8" spans="1:11" s="222" customFormat="1" ht="56.45" customHeight="1">
      <c r="A8" s="139">
        <v>1</v>
      </c>
      <c r="B8" s="37" t="s">
        <v>153</v>
      </c>
      <c r="C8" s="87" t="s">
        <v>29</v>
      </c>
      <c r="D8" s="37" t="s">
        <v>154</v>
      </c>
      <c r="E8" s="264" t="s">
        <v>155</v>
      </c>
      <c r="F8" s="264" t="s">
        <v>155</v>
      </c>
      <c r="G8" s="130" t="s">
        <v>156</v>
      </c>
      <c r="H8" s="92">
        <v>10000000</v>
      </c>
      <c r="I8" s="125" t="s">
        <v>157</v>
      </c>
      <c r="J8" s="37" t="s">
        <v>158</v>
      </c>
      <c r="K8" s="246" t="s">
        <v>159</v>
      </c>
    </row>
    <row r="9" spans="1:11" s="222" customFormat="1" ht="55.9" customHeight="1">
      <c r="A9" s="139">
        <v>2</v>
      </c>
      <c r="B9" s="37" t="s">
        <v>160</v>
      </c>
      <c r="C9" s="87" t="s">
        <v>161</v>
      </c>
      <c r="D9" s="37" t="s">
        <v>162</v>
      </c>
      <c r="E9" s="139"/>
      <c r="F9" s="139"/>
      <c r="G9" s="130" t="s">
        <v>163</v>
      </c>
      <c r="H9" s="191"/>
      <c r="I9" s="247"/>
      <c r="J9" s="37"/>
    </row>
    <row r="10" spans="1:11" ht="40.9" customHeight="1">
      <c r="A10" s="139">
        <v>3</v>
      </c>
      <c r="B10" s="37" t="s">
        <v>160</v>
      </c>
      <c r="C10" s="87" t="s">
        <v>161</v>
      </c>
      <c r="D10" s="37" t="s">
        <v>164</v>
      </c>
      <c r="E10" s="139"/>
      <c r="F10" s="139"/>
      <c r="G10" s="130" t="s">
        <v>165</v>
      </c>
      <c r="H10" s="191"/>
      <c r="I10" s="247"/>
      <c r="J10" s="37"/>
    </row>
    <row r="11" spans="1:11" ht="84.75" customHeight="1">
      <c r="A11" s="139">
        <v>4</v>
      </c>
      <c r="B11" s="37" t="s">
        <v>166</v>
      </c>
      <c r="C11" s="87" t="s">
        <v>161</v>
      </c>
      <c r="D11" s="37" t="s">
        <v>167</v>
      </c>
      <c r="E11" s="264" t="s">
        <v>155</v>
      </c>
      <c r="F11" s="264" t="s">
        <v>155</v>
      </c>
      <c r="G11" s="130" t="s">
        <v>168</v>
      </c>
      <c r="H11" s="92">
        <v>100000000</v>
      </c>
      <c r="I11" s="125" t="s">
        <v>169</v>
      </c>
      <c r="J11" s="37" t="s">
        <v>170</v>
      </c>
      <c r="K11" s="234">
        <v>42750</v>
      </c>
    </row>
    <row r="12" spans="1:11" ht="96" customHeight="1">
      <c r="A12" s="139">
        <v>5</v>
      </c>
      <c r="B12" s="37" t="s">
        <v>171</v>
      </c>
      <c r="C12" s="87" t="s">
        <v>161</v>
      </c>
      <c r="D12" s="36" t="s">
        <v>172</v>
      </c>
      <c r="E12" s="264" t="s">
        <v>155</v>
      </c>
      <c r="F12" s="264" t="s">
        <v>155</v>
      </c>
      <c r="G12" s="130" t="s">
        <v>173</v>
      </c>
      <c r="H12" s="265" t="s">
        <v>155</v>
      </c>
      <c r="I12" s="125" t="s">
        <v>174</v>
      </c>
      <c r="J12" s="266" t="s">
        <v>175</v>
      </c>
    </row>
    <row r="13" spans="1:11" ht="55.9" customHeight="1">
      <c r="A13" s="139">
        <v>6</v>
      </c>
      <c r="B13" s="37" t="s">
        <v>176</v>
      </c>
      <c r="C13" s="139" t="s">
        <v>161</v>
      </c>
      <c r="D13" s="37" t="s">
        <v>177</v>
      </c>
      <c r="E13" s="264" t="s">
        <v>155</v>
      </c>
      <c r="F13" s="264" t="s">
        <v>155</v>
      </c>
      <c r="G13" s="130" t="s">
        <v>178</v>
      </c>
      <c r="H13" s="265" t="s">
        <v>155</v>
      </c>
      <c r="I13" s="125" t="s">
        <v>179</v>
      </c>
      <c r="J13" s="37" t="s">
        <v>180</v>
      </c>
    </row>
    <row r="14" spans="1:11" ht="31.9" customHeight="1">
      <c r="A14" s="139">
        <v>7</v>
      </c>
      <c r="B14" s="37" t="s">
        <v>181</v>
      </c>
      <c r="C14" s="139" t="s">
        <v>35</v>
      </c>
      <c r="D14" s="37" t="s">
        <v>182</v>
      </c>
      <c r="E14" s="264" t="s">
        <v>155</v>
      </c>
      <c r="F14" s="264" t="s">
        <v>155</v>
      </c>
      <c r="G14" s="130" t="s">
        <v>183</v>
      </c>
      <c r="H14" s="92">
        <v>7500000</v>
      </c>
      <c r="I14" s="125" t="s">
        <v>184</v>
      </c>
      <c r="J14" s="37" t="s">
        <v>185</v>
      </c>
    </row>
    <row r="15" spans="1:11" ht="76.5">
      <c r="A15" s="139">
        <v>8</v>
      </c>
      <c r="B15" s="37" t="s">
        <v>186</v>
      </c>
      <c r="C15" s="139" t="s">
        <v>161</v>
      </c>
      <c r="D15" s="37" t="s">
        <v>187</v>
      </c>
      <c r="E15" s="139"/>
      <c r="F15" s="139"/>
      <c r="G15" s="130" t="s">
        <v>188</v>
      </c>
      <c r="H15" s="191"/>
      <c r="I15" s="125" t="s">
        <v>189</v>
      </c>
      <c r="J15" s="37" t="s">
        <v>190</v>
      </c>
    </row>
    <row r="16" spans="1:11" ht="63.75">
      <c r="A16" s="139">
        <v>9</v>
      </c>
      <c r="B16" s="37" t="s">
        <v>191</v>
      </c>
      <c r="C16" s="139" t="s">
        <v>161</v>
      </c>
      <c r="D16" s="37" t="s">
        <v>192</v>
      </c>
      <c r="E16" s="139"/>
      <c r="F16" s="139"/>
      <c r="G16" s="130" t="s">
        <v>193</v>
      </c>
      <c r="H16" s="191"/>
      <c r="I16" s="125" t="s">
        <v>194</v>
      </c>
      <c r="J16" s="87"/>
    </row>
    <row r="17" spans="1:12" ht="51" customHeight="1">
      <c r="A17" s="139">
        <v>10</v>
      </c>
      <c r="B17" s="37" t="s">
        <v>195</v>
      </c>
      <c r="C17" s="139" t="s">
        <v>161</v>
      </c>
      <c r="D17" s="37" t="s">
        <v>192</v>
      </c>
      <c r="E17" s="139"/>
      <c r="F17" s="139"/>
      <c r="G17" s="130" t="s">
        <v>196</v>
      </c>
      <c r="H17" s="191"/>
      <c r="I17" s="125" t="s">
        <v>197</v>
      </c>
      <c r="J17" s="87"/>
    </row>
    <row r="18" spans="1:12" ht="103.9" customHeight="1">
      <c r="A18" s="139">
        <v>11</v>
      </c>
      <c r="B18" s="37" t="s">
        <v>198</v>
      </c>
      <c r="C18" s="139" t="s">
        <v>35</v>
      </c>
      <c r="D18" s="37" t="s">
        <v>199</v>
      </c>
      <c r="E18" s="84"/>
      <c r="F18" s="139"/>
      <c r="G18" s="130" t="s">
        <v>200</v>
      </c>
      <c r="H18" s="191"/>
      <c r="I18" s="125" t="s">
        <v>201</v>
      </c>
      <c r="J18" s="37" t="s">
        <v>202</v>
      </c>
      <c r="K18" s="234">
        <v>42744</v>
      </c>
    </row>
    <row r="19" spans="1:12" ht="66.75" customHeight="1">
      <c r="A19" s="139">
        <v>12</v>
      </c>
      <c r="B19" s="37" t="s">
        <v>203</v>
      </c>
      <c r="C19" s="139" t="s">
        <v>21</v>
      </c>
      <c r="D19" s="194" t="s">
        <v>204</v>
      </c>
      <c r="E19" s="184"/>
      <c r="F19" s="139"/>
      <c r="G19" s="129" t="s">
        <v>205</v>
      </c>
      <c r="H19" s="191"/>
      <c r="I19" s="125" t="s">
        <v>206</v>
      </c>
      <c r="J19" s="37" t="s">
        <v>207</v>
      </c>
    </row>
    <row r="20" spans="1:12" ht="45.6" customHeight="1">
      <c r="A20" s="139">
        <v>13</v>
      </c>
      <c r="B20" s="37" t="s">
        <v>208</v>
      </c>
      <c r="C20" s="139" t="s">
        <v>161</v>
      </c>
      <c r="D20" s="37" t="s">
        <v>209</v>
      </c>
      <c r="E20" s="184"/>
      <c r="F20" s="139"/>
      <c r="G20" s="130" t="s">
        <v>210</v>
      </c>
      <c r="H20" s="92">
        <v>5000000</v>
      </c>
      <c r="I20" s="125" t="s">
        <v>211</v>
      </c>
      <c r="J20" s="37"/>
    </row>
    <row r="21" spans="1:12" s="222" customFormat="1" ht="82.5" customHeight="1">
      <c r="A21" s="139">
        <v>14</v>
      </c>
      <c r="B21" s="37" t="s">
        <v>212</v>
      </c>
      <c r="C21" s="139" t="s">
        <v>161</v>
      </c>
      <c r="D21" s="37" t="s">
        <v>213</v>
      </c>
      <c r="E21" s="87"/>
      <c r="F21" s="139"/>
      <c r="G21" s="130" t="s">
        <v>214</v>
      </c>
      <c r="H21" s="92">
        <v>200000000</v>
      </c>
      <c r="I21" s="125" t="s">
        <v>215</v>
      </c>
      <c r="J21" s="37" t="s">
        <v>216</v>
      </c>
    </row>
    <row r="22" spans="1:12" s="222" customFormat="1" ht="32.450000000000003" customHeight="1">
      <c r="A22" s="139">
        <v>15</v>
      </c>
      <c r="B22" s="37" t="s">
        <v>217</v>
      </c>
      <c r="C22" s="139" t="s">
        <v>161</v>
      </c>
      <c r="D22" s="37" t="s">
        <v>218</v>
      </c>
      <c r="E22" s="87"/>
      <c r="F22" s="139"/>
      <c r="G22" s="130" t="s">
        <v>219</v>
      </c>
      <c r="H22" s="191"/>
      <c r="I22" s="125"/>
      <c r="J22" s="37"/>
      <c r="L22" s="222" t="s">
        <v>220</v>
      </c>
    </row>
    <row r="23" spans="1:12" s="222" customFormat="1" ht="44.25" customHeight="1">
      <c r="A23" s="139">
        <v>16</v>
      </c>
      <c r="B23" s="37" t="s">
        <v>221</v>
      </c>
      <c r="C23" s="139" t="s">
        <v>161</v>
      </c>
      <c r="D23" s="37" t="s">
        <v>222</v>
      </c>
      <c r="E23" s="84"/>
      <c r="F23" s="139"/>
      <c r="G23" s="130" t="s">
        <v>223</v>
      </c>
      <c r="H23" s="191"/>
      <c r="I23" s="92"/>
      <c r="J23" s="36"/>
    </row>
    <row r="24" spans="1:12" s="222" customFormat="1" ht="25.15" customHeight="1">
      <c r="A24" s="139">
        <v>17</v>
      </c>
      <c r="B24" s="37" t="s">
        <v>224</v>
      </c>
      <c r="C24" s="139" t="s">
        <v>161</v>
      </c>
      <c r="D24" s="37" t="s">
        <v>225</v>
      </c>
      <c r="E24" s="84"/>
      <c r="F24" s="139"/>
      <c r="G24" s="130"/>
      <c r="H24" s="191"/>
      <c r="I24" s="92"/>
      <c r="J24" s="36"/>
      <c r="K24" s="236">
        <v>42758</v>
      </c>
    </row>
    <row r="25" spans="1:12" s="222" customFormat="1" ht="79.150000000000006" customHeight="1">
      <c r="A25" s="139">
        <v>18</v>
      </c>
      <c r="B25" s="123" t="s">
        <v>226</v>
      </c>
      <c r="C25" s="41" t="s">
        <v>161</v>
      </c>
      <c r="D25" s="123" t="s">
        <v>227</v>
      </c>
      <c r="E25" s="239"/>
      <c r="F25" s="41"/>
      <c r="G25" s="240" t="s">
        <v>228</v>
      </c>
      <c r="H25" s="324">
        <v>200000000</v>
      </c>
      <c r="I25" s="124" t="s">
        <v>229</v>
      </c>
      <c r="J25" s="123" t="s">
        <v>230</v>
      </c>
      <c r="K25" s="236">
        <v>42758</v>
      </c>
    </row>
    <row r="26" spans="1:12" s="222" customFormat="1" ht="45.75" customHeight="1">
      <c r="A26" s="139">
        <v>19</v>
      </c>
      <c r="B26" s="241" t="s">
        <v>231</v>
      </c>
      <c r="C26" s="242" t="s">
        <v>232</v>
      </c>
      <c r="D26" s="238" t="s">
        <v>233</v>
      </c>
      <c r="E26" s="243"/>
      <c r="F26" s="243"/>
      <c r="G26" s="238" t="s">
        <v>234</v>
      </c>
      <c r="H26" s="325">
        <v>10000000</v>
      </c>
      <c r="I26" s="243"/>
      <c r="J26" s="243"/>
      <c r="K26" s="243" t="s">
        <v>235</v>
      </c>
      <c r="L26" s="222" t="s">
        <v>236</v>
      </c>
    </row>
    <row r="27" spans="1:12">
      <c r="A27" s="159"/>
      <c r="B27" s="244"/>
      <c r="C27" s="159"/>
      <c r="D27" s="137"/>
      <c r="E27" s="137"/>
      <c r="F27" s="160"/>
      <c r="G27" s="161"/>
      <c r="H27" s="170">
        <f>SUM(H8:H26)</f>
        <v>532500000</v>
      </c>
      <c r="I27" s="169"/>
      <c r="J27" s="137"/>
    </row>
    <row r="28" spans="1:12">
      <c r="A28" s="211"/>
      <c r="B28" s="245" t="s">
        <v>237</v>
      </c>
      <c r="C28" s="211"/>
      <c r="D28" s="198"/>
      <c r="E28" s="137"/>
      <c r="F28" s="199"/>
      <c r="G28" s="161"/>
      <c r="H28" s="214"/>
      <c r="I28" s="218"/>
      <c r="J28" s="137"/>
    </row>
    <row r="29" spans="1:12">
      <c r="A29" s="211"/>
      <c r="B29" s="245" t="s">
        <v>238</v>
      </c>
      <c r="C29" s="211"/>
      <c r="D29" s="198">
        <v>15</v>
      </c>
      <c r="E29" s="137"/>
      <c r="F29" s="199"/>
      <c r="G29" s="161" t="s">
        <v>1360</v>
      </c>
      <c r="H29" s="214">
        <v>6</v>
      </c>
      <c r="I29" s="218">
        <v>6</v>
      </c>
      <c r="J29" s="137"/>
    </row>
    <row r="30" spans="1:12">
      <c r="A30" s="211"/>
      <c r="B30" s="245" t="s">
        <v>239</v>
      </c>
      <c r="C30" s="211"/>
      <c r="D30" s="198">
        <v>2</v>
      </c>
      <c r="E30" s="137"/>
      <c r="F30" s="199"/>
      <c r="G30" s="161"/>
      <c r="H30" s="214"/>
      <c r="I30" s="218"/>
      <c r="J30" s="137"/>
    </row>
    <row r="31" spans="1:12">
      <c r="A31" s="211"/>
      <c r="B31" s="245" t="s">
        <v>240</v>
      </c>
      <c r="C31" s="211"/>
      <c r="D31" s="198">
        <v>1</v>
      </c>
      <c r="E31" s="137"/>
      <c r="F31" s="199"/>
      <c r="G31" s="161"/>
      <c r="H31" s="214"/>
      <c r="I31" s="218"/>
      <c r="J31" s="137"/>
    </row>
    <row r="32" spans="1:12">
      <c r="A32" s="211"/>
      <c r="B32" s="245" t="s">
        <v>1309</v>
      </c>
      <c r="C32" s="211"/>
      <c r="D32" s="198">
        <v>0</v>
      </c>
      <c r="E32" s="137"/>
      <c r="F32" s="199"/>
      <c r="G32" s="161"/>
      <c r="H32" s="214"/>
      <c r="I32" s="218"/>
      <c r="J32" s="137"/>
    </row>
    <row r="33" spans="1:10">
      <c r="A33" s="211"/>
      <c r="B33" s="245" t="s">
        <v>1302</v>
      </c>
      <c r="C33" s="211"/>
      <c r="D33" s="198">
        <v>1</v>
      </c>
      <c r="E33" s="137"/>
      <c r="F33" s="199"/>
      <c r="G33" s="161"/>
      <c r="H33" s="214"/>
      <c r="I33" s="218"/>
      <c r="J33" s="137"/>
    </row>
    <row r="34" spans="1:10">
      <c r="A34" s="211"/>
      <c r="B34" s="245" t="s">
        <v>1112</v>
      </c>
      <c r="C34" s="211"/>
      <c r="D34" s="198">
        <v>0</v>
      </c>
      <c r="E34" s="137"/>
      <c r="F34" s="199"/>
      <c r="G34" s="161"/>
      <c r="H34" s="214"/>
      <c r="I34" s="218"/>
      <c r="J34" s="137"/>
    </row>
    <row r="35" spans="1:10">
      <c r="A35" s="211"/>
      <c r="B35" s="245" t="s">
        <v>1094</v>
      </c>
      <c r="C35" s="211"/>
      <c r="D35" s="198">
        <f>SUM(D29:D34)</f>
        <v>19</v>
      </c>
      <c r="E35" s="137"/>
      <c r="F35" s="199"/>
      <c r="G35" s="161"/>
      <c r="H35" s="214"/>
      <c r="I35" s="218"/>
      <c r="J35" s="137"/>
    </row>
    <row r="36" spans="1:10" ht="41.1" customHeight="1">
      <c r="A36" s="211"/>
      <c r="B36" s="245"/>
      <c r="C36" s="211"/>
      <c r="D36" s="198"/>
      <c r="E36" s="137"/>
      <c r="F36" s="199"/>
      <c r="G36" s="161"/>
      <c r="H36" s="214"/>
      <c r="I36" s="218"/>
      <c r="J36" s="137"/>
    </row>
    <row r="37" spans="1:10" ht="41.1" customHeight="1">
      <c r="A37" s="211"/>
      <c r="B37" s="245"/>
      <c r="C37" s="211"/>
      <c r="D37" s="198"/>
      <c r="E37" s="137"/>
      <c r="F37" s="199"/>
      <c r="G37" s="161"/>
      <c r="H37" s="214"/>
      <c r="I37" s="218"/>
      <c r="J37" s="137"/>
    </row>
    <row r="38" spans="1:10" ht="41.1" customHeight="1">
      <c r="A38" s="211"/>
      <c r="B38" s="245"/>
      <c r="C38" s="211"/>
      <c r="D38" s="198"/>
      <c r="E38" s="137"/>
      <c r="F38" s="199"/>
      <c r="G38" s="161"/>
      <c r="H38" s="214"/>
      <c r="I38" s="218"/>
      <c r="J38" s="137"/>
    </row>
    <row r="39" spans="1:10" ht="41.1" customHeight="1">
      <c r="A39" s="211"/>
      <c r="B39" s="245"/>
      <c r="C39" s="211"/>
      <c r="D39" s="198"/>
      <c r="E39" s="137"/>
      <c r="F39" s="199"/>
      <c r="G39" s="161"/>
      <c r="H39" s="214"/>
      <c r="I39" s="218"/>
      <c r="J39" s="137"/>
    </row>
    <row r="40" spans="1:10" ht="41.1" customHeight="1">
      <c r="A40" s="211"/>
      <c r="B40" s="245"/>
      <c r="C40" s="211"/>
      <c r="D40" s="198"/>
      <c r="E40" s="137"/>
      <c r="F40" s="199"/>
      <c r="G40" s="161"/>
      <c r="H40" s="214"/>
      <c r="I40" s="218"/>
      <c r="J40" s="137"/>
    </row>
    <row r="41" spans="1:10" ht="41.1" customHeight="1">
      <c r="A41" s="211"/>
      <c r="B41" s="245"/>
      <c r="C41" s="211"/>
      <c r="D41" s="198"/>
      <c r="E41" s="137"/>
      <c r="F41" s="199"/>
      <c r="G41" s="161"/>
      <c r="H41" s="214"/>
      <c r="I41" s="218"/>
      <c r="J41" s="137"/>
    </row>
    <row r="42" spans="1:10" ht="41.1" customHeight="1">
      <c r="A42" s="211"/>
      <c r="B42" s="245"/>
      <c r="C42" s="211"/>
      <c r="D42" s="198"/>
      <c r="E42" s="137"/>
      <c r="F42" s="199"/>
      <c r="G42" s="161"/>
      <c r="H42" s="214"/>
      <c r="I42" s="218"/>
      <c r="J42" s="137"/>
    </row>
    <row r="43" spans="1:10" ht="41.1" customHeight="1">
      <c r="A43" s="211"/>
      <c r="B43" s="245"/>
      <c r="C43" s="211"/>
      <c r="D43" s="198"/>
      <c r="E43" s="137"/>
      <c r="F43" s="199"/>
      <c r="G43" s="161"/>
      <c r="H43" s="214"/>
      <c r="I43" s="218"/>
      <c r="J43" s="137"/>
    </row>
    <row r="44" spans="1:10" ht="41.1" customHeight="1">
      <c r="A44" s="211"/>
      <c r="B44" s="245"/>
      <c r="C44" s="211"/>
      <c r="D44" s="198"/>
      <c r="E44" s="137"/>
      <c r="F44" s="199"/>
      <c r="G44" s="161"/>
      <c r="H44" s="214"/>
      <c r="I44" s="218"/>
      <c r="J44" s="198"/>
    </row>
    <row r="45" spans="1:10" ht="41.1" customHeight="1">
      <c r="A45" s="211"/>
      <c r="B45" s="245"/>
      <c r="C45" s="211"/>
      <c r="D45" s="198"/>
      <c r="E45" s="137"/>
      <c r="F45" s="199"/>
      <c r="G45" s="161"/>
      <c r="H45" s="214"/>
      <c r="I45" s="218"/>
      <c r="J45" s="198"/>
    </row>
    <row r="46" spans="1:10" ht="41.1" customHeight="1">
      <c r="A46" s="211"/>
      <c r="B46" s="245"/>
      <c r="C46" s="211"/>
      <c r="D46" s="198"/>
      <c r="E46" s="137"/>
      <c r="F46" s="199"/>
      <c r="G46" s="161"/>
      <c r="H46" s="214"/>
      <c r="I46" s="218"/>
      <c r="J46" s="198"/>
    </row>
    <row r="47" spans="1:10" ht="41.1" customHeight="1">
      <c r="A47" s="211"/>
      <c r="B47" s="245"/>
      <c r="C47" s="211"/>
      <c r="D47" s="198"/>
      <c r="E47" s="137"/>
      <c r="F47" s="199"/>
      <c r="G47" s="161"/>
      <c r="H47" s="214"/>
      <c r="I47" s="218"/>
      <c r="J47" s="198"/>
    </row>
    <row r="48" spans="1:10" ht="41.1" customHeight="1">
      <c r="A48" s="211"/>
      <c r="B48" s="245"/>
      <c r="C48" s="211"/>
      <c r="D48" s="198"/>
      <c r="E48" s="137"/>
      <c r="F48" s="199"/>
      <c r="G48" s="161"/>
      <c r="H48" s="214"/>
      <c r="I48" s="218"/>
      <c r="J48" s="198"/>
    </row>
    <row r="49" spans="1:13" ht="41.1" customHeight="1">
      <c r="A49" s="211"/>
      <c r="B49" s="245"/>
      <c r="C49" s="211"/>
      <c r="D49" s="198"/>
      <c r="E49" s="137"/>
      <c r="F49" s="199"/>
      <c r="G49" s="161"/>
      <c r="H49" s="214"/>
      <c r="I49" s="218"/>
      <c r="J49" s="198"/>
    </row>
    <row r="50" spans="1:13" ht="41.1" customHeight="1">
      <c r="A50" s="211"/>
      <c r="B50" s="245"/>
      <c r="C50" s="211"/>
      <c r="D50" s="198"/>
      <c r="E50" s="137"/>
      <c r="F50" s="199"/>
      <c r="G50" s="161"/>
      <c r="H50" s="214"/>
      <c r="I50" s="218"/>
      <c r="J50" s="198"/>
    </row>
    <row r="51" spans="1:13" ht="41.1" customHeight="1">
      <c r="A51" s="211"/>
      <c r="B51" s="245"/>
      <c r="C51" s="211"/>
      <c r="D51" s="198"/>
      <c r="E51" s="137"/>
      <c r="F51" s="199"/>
      <c r="G51" s="161"/>
      <c r="H51" s="214"/>
      <c r="I51" s="218"/>
      <c r="J51" s="198"/>
    </row>
    <row r="52" spans="1:13" ht="41.1" customHeight="1">
      <c r="A52" s="211"/>
      <c r="B52" s="245"/>
      <c r="C52" s="211"/>
      <c r="D52" s="198"/>
      <c r="E52" s="137"/>
      <c r="F52" s="199"/>
      <c r="G52" s="161"/>
      <c r="H52" s="214"/>
      <c r="I52" s="218"/>
      <c r="J52" s="198"/>
    </row>
    <row r="53" spans="1:13" ht="41.1" customHeight="1">
      <c r="A53" s="211"/>
      <c r="B53" s="245"/>
      <c r="C53" s="211"/>
      <c r="D53" s="198"/>
      <c r="E53" s="137"/>
      <c r="F53" s="199"/>
      <c r="G53" s="161"/>
      <c r="H53" s="214"/>
      <c r="I53" s="218"/>
      <c r="J53" s="198"/>
    </row>
    <row r="54" spans="1:13" ht="41.1" customHeight="1">
      <c r="A54" s="211"/>
      <c r="B54" s="245"/>
      <c r="C54" s="211"/>
      <c r="D54" s="198"/>
      <c r="E54" s="137"/>
      <c r="F54" s="199"/>
      <c r="G54" s="161"/>
      <c r="H54" s="214"/>
      <c r="I54" s="218"/>
      <c r="J54" s="198"/>
    </row>
    <row r="55" spans="1:13" ht="41.1" customHeight="1">
      <c r="A55" s="211"/>
      <c r="B55" s="245"/>
      <c r="C55" s="211"/>
      <c r="D55" s="198"/>
      <c r="E55" s="137"/>
      <c r="F55" s="211"/>
      <c r="G55" s="161"/>
      <c r="H55" s="214"/>
      <c r="I55" s="218"/>
      <c r="J55" s="198"/>
    </row>
    <row r="56" spans="1:13" ht="41.1" customHeight="1">
      <c r="A56" s="211"/>
      <c r="B56" s="245"/>
      <c r="C56" s="211"/>
      <c r="D56" s="198"/>
      <c r="E56" s="137"/>
      <c r="F56" s="211"/>
      <c r="G56" s="161"/>
      <c r="H56" s="214"/>
      <c r="I56" s="218"/>
      <c r="J56" s="198"/>
    </row>
    <row r="57" spans="1:13" ht="41.1" customHeight="1">
      <c r="A57" s="211"/>
      <c r="B57" s="245"/>
      <c r="C57" s="211"/>
      <c r="D57" s="198"/>
      <c r="E57" s="137"/>
      <c r="F57" s="211"/>
      <c r="G57" s="161"/>
      <c r="H57" s="214"/>
      <c r="I57" s="218"/>
      <c r="J57" s="198"/>
    </row>
    <row r="58" spans="1:13" ht="41.1" customHeight="1">
      <c r="A58" s="211"/>
      <c r="B58" s="245"/>
      <c r="C58" s="211"/>
      <c r="D58" s="198"/>
      <c r="E58" s="137"/>
      <c r="F58" s="211"/>
      <c r="G58" s="161"/>
      <c r="H58" s="214"/>
      <c r="I58" s="218"/>
      <c r="J58" s="198"/>
    </row>
    <row r="59" spans="1:13" ht="41.1" customHeight="1">
      <c r="A59" s="211"/>
      <c r="B59" s="245"/>
      <c r="C59" s="211"/>
      <c r="D59" s="198"/>
      <c r="E59" s="198"/>
      <c r="F59" s="199"/>
      <c r="G59" s="214"/>
      <c r="H59" s="214"/>
      <c r="I59" s="219"/>
      <c r="J59" s="198"/>
    </row>
    <row r="60" spans="1:13" s="455" customFormat="1" ht="15" customHeight="1">
      <c r="A60" s="453" t="s">
        <v>241</v>
      </c>
      <c r="B60" s="454"/>
      <c r="C60" s="454"/>
      <c r="D60" s="454"/>
      <c r="E60" s="454"/>
      <c r="F60" s="454"/>
      <c r="G60" s="454"/>
      <c r="H60" s="454"/>
      <c r="I60" s="454"/>
      <c r="J60" s="454"/>
      <c r="K60" s="454"/>
      <c r="L60" s="454"/>
      <c r="M60" s="454"/>
    </row>
    <row r="86" spans="8:8">
      <c r="H86" s="162">
        <f>24+57</f>
        <v>81</v>
      </c>
    </row>
  </sheetData>
  <mergeCells count="17">
    <mergeCell ref="A1:J1"/>
    <mergeCell ref="A2:J2"/>
    <mergeCell ref="A3:J3"/>
    <mergeCell ref="A4:C4"/>
    <mergeCell ref="E5:F5"/>
    <mergeCell ref="A60:XFD60"/>
    <mergeCell ref="A5:A7"/>
    <mergeCell ref="B5:B7"/>
    <mergeCell ref="C5:C7"/>
    <mergeCell ref="D5:D7"/>
    <mergeCell ref="E6:E7"/>
    <mergeCell ref="F6:F7"/>
    <mergeCell ref="G5:G7"/>
    <mergeCell ref="H5:H7"/>
    <mergeCell ref="I5:I7"/>
    <mergeCell ref="J5:J7"/>
    <mergeCell ref="K5:K7"/>
  </mergeCells>
  <pageMargins left="0.27986111111111101" right="0.30972222222222201" top="0.359722222222222" bottom="0.33958333333333302" header="0.3" footer="0.3"/>
  <pageSetup paperSize="256" scale="80" orientation="landscape" r:id="rId1"/>
</worksheet>
</file>

<file path=xl/worksheets/sheet3.xml><?xml version="1.0" encoding="utf-8"?>
<worksheet xmlns="http://schemas.openxmlformats.org/spreadsheetml/2006/main" xmlns:r="http://schemas.openxmlformats.org/officeDocument/2006/relationships">
  <dimension ref="A1:O62"/>
  <sheetViews>
    <sheetView topLeftCell="A36" zoomScale="86" zoomScaleNormal="86" workbookViewId="0">
      <selection activeCell="H39" sqref="H39"/>
    </sheetView>
  </sheetViews>
  <sheetFormatPr defaultColWidth="8.85546875" defaultRowHeight="15"/>
  <cols>
    <col min="1" max="1" width="3.85546875" style="213" customWidth="1"/>
    <col min="2" max="2" width="12" style="162" customWidth="1"/>
    <col min="3" max="3" width="19.140625" style="163" customWidth="1"/>
    <col min="4" max="4" width="20.5703125" style="162" customWidth="1"/>
    <col min="5" max="5" width="7.85546875" style="162" customWidth="1"/>
    <col min="6" max="6" width="6.7109375" style="162" customWidth="1"/>
    <col min="7" max="7" width="25.85546875" style="223" customWidth="1"/>
    <col min="8" max="8" width="15.42578125" style="162" customWidth="1"/>
    <col min="9" max="9" width="44.7109375" style="224" customWidth="1"/>
    <col min="10" max="10" width="27.140625" style="223" customWidth="1"/>
    <col min="11" max="11" width="10.7109375" style="162" hidden="1" customWidth="1"/>
    <col min="12" max="12" width="8.85546875" style="162" hidden="1" customWidth="1"/>
    <col min="13" max="16384" width="8.85546875" style="162"/>
  </cols>
  <sheetData>
    <row r="1" spans="1:15" ht="18.75">
      <c r="A1" s="471" t="s">
        <v>0</v>
      </c>
      <c r="B1" s="471"/>
      <c r="C1" s="471"/>
      <c r="D1" s="471"/>
      <c r="E1" s="471"/>
      <c r="F1" s="471"/>
      <c r="G1" s="471"/>
      <c r="H1" s="471"/>
      <c r="I1" s="471"/>
      <c r="J1" s="471"/>
    </row>
    <row r="2" spans="1:15" ht="18.75">
      <c r="A2" s="471" t="s">
        <v>1</v>
      </c>
      <c r="B2" s="471"/>
      <c r="C2" s="471"/>
      <c r="D2" s="471"/>
      <c r="E2" s="471"/>
      <c r="F2" s="471"/>
      <c r="G2" s="471"/>
      <c r="H2" s="471"/>
      <c r="I2" s="471"/>
      <c r="J2" s="471"/>
    </row>
    <row r="3" spans="1:15" ht="18.75">
      <c r="A3" s="471" t="s">
        <v>2</v>
      </c>
      <c r="B3" s="471"/>
      <c r="C3" s="471"/>
      <c r="D3" s="471"/>
      <c r="E3" s="471"/>
      <c r="F3" s="471"/>
      <c r="G3" s="471"/>
      <c r="H3" s="471"/>
      <c r="I3" s="471"/>
      <c r="J3" s="471"/>
    </row>
    <row r="4" spans="1:15">
      <c r="A4" s="472" t="s">
        <v>242</v>
      </c>
      <c r="B4" s="472"/>
      <c r="C4" s="472"/>
      <c r="D4" s="220"/>
      <c r="E4" s="225"/>
      <c r="F4" s="226"/>
      <c r="G4" s="227"/>
      <c r="H4" s="225"/>
      <c r="I4" s="233"/>
      <c r="J4" s="227"/>
    </row>
    <row r="5" spans="1:15" s="220" customFormat="1" ht="27.6" customHeight="1">
      <c r="A5" s="456" t="s">
        <v>4</v>
      </c>
      <c r="B5" s="474" t="s">
        <v>5</v>
      </c>
      <c r="C5" s="477" t="s">
        <v>6</v>
      </c>
      <c r="D5" s="462" t="s">
        <v>7</v>
      </c>
      <c r="E5" s="473" t="s">
        <v>8</v>
      </c>
      <c r="F5" s="456"/>
      <c r="G5" s="456" t="s">
        <v>10</v>
      </c>
      <c r="H5" s="465" t="s">
        <v>11</v>
      </c>
      <c r="I5" s="462" t="s">
        <v>9</v>
      </c>
      <c r="J5" s="462" t="s">
        <v>12</v>
      </c>
    </row>
    <row r="6" spans="1:15" s="220" customFormat="1" ht="14.45" customHeight="1">
      <c r="A6" s="457"/>
      <c r="B6" s="475"/>
      <c r="C6" s="478"/>
      <c r="D6" s="463"/>
      <c r="E6" s="462" t="s">
        <v>152</v>
      </c>
      <c r="F6" s="462" t="s">
        <v>14</v>
      </c>
      <c r="G6" s="457"/>
      <c r="H6" s="466"/>
      <c r="I6" s="463"/>
      <c r="J6" s="463"/>
    </row>
    <row r="7" spans="1:15" s="220" customFormat="1">
      <c r="A7" s="458"/>
      <c r="B7" s="476"/>
      <c r="C7" s="479"/>
      <c r="D7" s="464"/>
      <c r="E7" s="464"/>
      <c r="F7" s="464"/>
      <c r="G7" s="458"/>
      <c r="H7" s="467"/>
      <c r="I7" s="464"/>
      <c r="J7" s="464"/>
    </row>
    <row r="8" spans="1:15" ht="82.5" customHeight="1">
      <c r="A8" s="139">
        <v>1</v>
      </c>
      <c r="B8" s="87" t="s">
        <v>243</v>
      </c>
      <c r="C8" s="228" t="s">
        <v>244</v>
      </c>
      <c r="D8" s="37" t="s">
        <v>245</v>
      </c>
      <c r="E8" s="139"/>
      <c r="F8" s="139"/>
      <c r="G8" s="130" t="s">
        <v>246</v>
      </c>
      <c r="H8" s="92">
        <v>7500000</v>
      </c>
      <c r="I8" s="201" t="s">
        <v>247</v>
      </c>
      <c r="J8" s="37" t="s">
        <v>248</v>
      </c>
      <c r="K8" s="234">
        <v>42768</v>
      </c>
      <c r="O8" s="235"/>
    </row>
    <row r="9" spans="1:15" s="221" customFormat="1" ht="59.25" customHeight="1">
      <c r="A9" s="139">
        <v>2</v>
      </c>
      <c r="B9" s="37" t="s">
        <v>249</v>
      </c>
      <c r="C9" s="229" t="s">
        <v>250</v>
      </c>
      <c r="D9" s="37" t="s">
        <v>251</v>
      </c>
      <c r="E9" s="36"/>
      <c r="F9" s="36"/>
      <c r="G9" s="130" t="s">
        <v>252</v>
      </c>
      <c r="H9" s="92">
        <v>400000000</v>
      </c>
      <c r="I9" s="201" t="s">
        <v>253</v>
      </c>
      <c r="J9" s="36"/>
    </row>
    <row r="10" spans="1:15" ht="58.9" customHeight="1">
      <c r="A10" s="139">
        <v>3</v>
      </c>
      <c r="B10" s="87" t="s">
        <v>254</v>
      </c>
      <c r="C10" s="228" t="s">
        <v>244</v>
      </c>
      <c r="D10" s="37" t="s">
        <v>255</v>
      </c>
      <c r="E10" s="139"/>
      <c r="F10" s="139"/>
      <c r="G10" s="130" t="s">
        <v>256</v>
      </c>
      <c r="H10" s="92">
        <v>50000000</v>
      </c>
      <c r="I10" s="201" t="s">
        <v>257</v>
      </c>
      <c r="J10" s="37" t="s">
        <v>258</v>
      </c>
      <c r="K10" s="234">
        <v>42772</v>
      </c>
    </row>
    <row r="11" spans="1:15" ht="61.9" customHeight="1">
      <c r="A11" s="139">
        <v>4</v>
      </c>
      <c r="B11" s="87" t="s">
        <v>259</v>
      </c>
      <c r="C11" s="87" t="s">
        <v>260</v>
      </c>
      <c r="D11" s="37" t="s">
        <v>261</v>
      </c>
      <c r="E11" s="139"/>
      <c r="F11" s="139"/>
      <c r="G11" s="130" t="s">
        <v>262</v>
      </c>
      <c r="H11" s="92">
        <v>4000000</v>
      </c>
      <c r="I11" s="201" t="s">
        <v>263</v>
      </c>
      <c r="J11" s="37" t="s">
        <v>264</v>
      </c>
      <c r="K11" s="234">
        <v>42773</v>
      </c>
    </row>
    <row r="12" spans="1:15" ht="67.150000000000006" customHeight="1">
      <c r="A12" s="139">
        <v>5</v>
      </c>
      <c r="B12" s="87" t="s">
        <v>265</v>
      </c>
      <c r="C12" s="87" t="s">
        <v>35</v>
      </c>
      <c r="D12" s="37" t="s">
        <v>266</v>
      </c>
      <c r="E12" s="139"/>
      <c r="F12" s="139"/>
      <c r="G12" s="130" t="s">
        <v>267</v>
      </c>
      <c r="H12" s="92">
        <v>10000000</v>
      </c>
      <c r="I12" s="201" t="s">
        <v>268</v>
      </c>
      <c r="J12" s="37" t="s">
        <v>269</v>
      </c>
    </row>
    <row r="13" spans="1:15" ht="73.900000000000006" customHeight="1">
      <c r="A13" s="139">
        <v>6</v>
      </c>
      <c r="B13" s="87" t="s">
        <v>270</v>
      </c>
      <c r="C13" s="228" t="s">
        <v>244</v>
      </c>
      <c r="D13" s="37" t="s">
        <v>271</v>
      </c>
      <c r="E13" s="139"/>
      <c r="F13" s="139"/>
      <c r="G13" s="130" t="s">
        <v>272</v>
      </c>
      <c r="H13" s="92"/>
      <c r="I13" s="201" t="s">
        <v>273</v>
      </c>
      <c r="J13" s="37" t="s">
        <v>274</v>
      </c>
    </row>
    <row r="14" spans="1:15" ht="59.45" customHeight="1">
      <c r="A14" s="139">
        <v>7</v>
      </c>
      <c r="B14" s="87" t="s">
        <v>275</v>
      </c>
      <c r="C14" s="228" t="s">
        <v>244</v>
      </c>
      <c r="D14" s="37" t="s">
        <v>276</v>
      </c>
      <c r="E14" s="139"/>
      <c r="F14" s="139"/>
      <c r="G14" s="130" t="s">
        <v>277</v>
      </c>
      <c r="H14" s="92">
        <v>10000000</v>
      </c>
      <c r="I14" s="201" t="s">
        <v>278</v>
      </c>
      <c r="J14" s="37" t="s">
        <v>279</v>
      </c>
    </row>
    <row r="15" spans="1:15" ht="64.150000000000006" customHeight="1">
      <c r="A15" s="139">
        <v>8</v>
      </c>
      <c r="B15" s="87" t="s">
        <v>280</v>
      </c>
      <c r="C15" s="228" t="s">
        <v>244</v>
      </c>
      <c r="D15" s="37" t="s">
        <v>281</v>
      </c>
      <c r="E15" s="139"/>
      <c r="F15" s="139"/>
      <c r="G15" s="130" t="s">
        <v>282</v>
      </c>
      <c r="H15" s="92"/>
      <c r="I15" s="201" t="s">
        <v>283</v>
      </c>
      <c r="J15" s="37" t="s">
        <v>284</v>
      </c>
    </row>
    <row r="16" spans="1:15" ht="61.9" customHeight="1">
      <c r="A16" s="139">
        <v>9</v>
      </c>
      <c r="B16" s="87" t="s">
        <v>285</v>
      </c>
      <c r="C16" s="228" t="s">
        <v>244</v>
      </c>
      <c r="D16" s="37" t="s">
        <v>286</v>
      </c>
      <c r="E16" s="139"/>
      <c r="F16" s="139"/>
      <c r="G16" s="130" t="s">
        <v>287</v>
      </c>
      <c r="H16" s="92">
        <v>10000000</v>
      </c>
      <c r="I16" s="201" t="s">
        <v>288</v>
      </c>
      <c r="J16" s="37"/>
      <c r="K16" s="234">
        <v>42783</v>
      </c>
    </row>
    <row r="17" spans="1:11" ht="45.6" customHeight="1">
      <c r="A17" s="139">
        <v>10</v>
      </c>
      <c r="B17" s="87" t="s">
        <v>289</v>
      </c>
      <c r="C17" s="228" t="s">
        <v>244</v>
      </c>
      <c r="D17" s="37" t="s">
        <v>290</v>
      </c>
      <c r="E17" s="139"/>
      <c r="F17" s="139"/>
      <c r="G17" s="130" t="s">
        <v>291</v>
      </c>
      <c r="H17" s="92"/>
      <c r="I17" s="201" t="s">
        <v>292</v>
      </c>
      <c r="J17" s="37"/>
    </row>
    <row r="18" spans="1:11" ht="62.45" customHeight="1">
      <c r="A18" s="139">
        <v>11</v>
      </c>
      <c r="B18" s="87" t="s">
        <v>293</v>
      </c>
      <c r="C18" s="228" t="s">
        <v>244</v>
      </c>
      <c r="D18" s="37" t="s">
        <v>294</v>
      </c>
      <c r="E18" s="84"/>
      <c r="F18" s="139"/>
      <c r="G18" s="130" t="s">
        <v>295</v>
      </c>
      <c r="H18" s="92"/>
      <c r="I18" s="201" t="s">
        <v>296</v>
      </c>
      <c r="J18" s="37" t="s">
        <v>297</v>
      </c>
      <c r="K18" s="234">
        <v>42782</v>
      </c>
    </row>
    <row r="19" spans="1:11" ht="52.15" customHeight="1">
      <c r="A19" s="139">
        <v>12</v>
      </c>
      <c r="B19" s="87" t="s">
        <v>298</v>
      </c>
      <c r="C19" s="228" t="s">
        <v>244</v>
      </c>
      <c r="D19" s="37" t="s">
        <v>299</v>
      </c>
      <c r="E19" s="184"/>
      <c r="F19" s="139"/>
      <c r="G19" s="130" t="s">
        <v>300</v>
      </c>
      <c r="H19" s="92"/>
      <c r="I19" s="201" t="s">
        <v>301</v>
      </c>
      <c r="J19" s="37"/>
    </row>
    <row r="20" spans="1:11" s="222" customFormat="1" ht="66.599999999999994" customHeight="1">
      <c r="A20" s="139">
        <v>13</v>
      </c>
      <c r="B20" s="87" t="s">
        <v>302</v>
      </c>
      <c r="C20" s="228" t="s">
        <v>244</v>
      </c>
      <c r="D20" s="37" t="s">
        <v>303</v>
      </c>
      <c r="E20" s="87"/>
      <c r="F20" s="139"/>
      <c r="G20" s="130" t="s">
        <v>304</v>
      </c>
      <c r="H20" s="92">
        <v>25000000</v>
      </c>
      <c r="I20" s="201" t="s">
        <v>305</v>
      </c>
      <c r="J20" s="37" t="s">
        <v>306</v>
      </c>
    </row>
    <row r="21" spans="1:11" s="222" customFormat="1" ht="70.5" customHeight="1">
      <c r="A21" s="139">
        <v>14</v>
      </c>
      <c r="B21" s="87" t="s">
        <v>307</v>
      </c>
      <c r="C21" s="228" t="s">
        <v>244</v>
      </c>
      <c r="D21" s="37" t="s">
        <v>308</v>
      </c>
      <c r="E21" s="87"/>
      <c r="F21" s="139"/>
      <c r="G21" s="130" t="s">
        <v>309</v>
      </c>
      <c r="H21" s="92">
        <v>10000000</v>
      </c>
      <c r="I21" s="201" t="s">
        <v>310</v>
      </c>
      <c r="J21" s="37" t="s">
        <v>311</v>
      </c>
      <c r="K21" s="236">
        <v>42791</v>
      </c>
    </row>
    <row r="22" spans="1:11" s="222" customFormat="1" ht="51.6" customHeight="1">
      <c r="A22" s="139">
        <v>15</v>
      </c>
      <c r="B22" s="88" t="s">
        <v>312</v>
      </c>
      <c r="C22" s="228" t="s">
        <v>244</v>
      </c>
      <c r="D22" s="88" t="s">
        <v>313</v>
      </c>
      <c r="E22" s="84"/>
      <c r="F22" s="139"/>
      <c r="G22" s="129"/>
      <c r="H22" s="92">
        <v>20000000</v>
      </c>
      <c r="I22" s="201" t="s">
        <v>314</v>
      </c>
      <c r="J22" s="36"/>
    </row>
    <row r="23" spans="1:11" s="222" customFormat="1" ht="58.9" customHeight="1">
      <c r="A23" s="139">
        <v>16</v>
      </c>
      <c r="B23" s="87" t="s">
        <v>315</v>
      </c>
      <c r="C23" s="228" t="s">
        <v>244</v>
      </c>
      <c r="D23" s="37" t="s">
        <v>316</v>
      </c>
      <c r="E23" s="87"/>
      <c r="F23" s="139"/>
      <c r="G23" s="130" t="s">
        <v>317</v>
      </c>
      <c r="H23" s="92"/>
      <c r="I23" s="201" t="s">
        <v>318</v>
      </c>
      <c r="J23" s="37" t="s">
        <v>319</v>
      </c>
    </row>
    <row r="24" spans="1:11" s="222" customFormat="1" ht="57.6" customHeight="1">
      <c r="A24" s="139">
        <v>17</v>
      </c>
      <c r="B24" s="87" t="s">
        <v>320</v>
      </c>
      <c r="C24" s="346" t="s">
        <v>35</v>
      </c>
      <c r="D24" s="37" t="s">
        <v>321</v>
      </c>
      <c r="E24" s="84"/>
      <c r="F24" s="139"/>
      <c r="G24" s="130" t="s">
        <v>322</v>
      </c>
      <c r="H24" s="92">
        <v>75000000</v>
      </c>
      <c r="I24" s="201" t="s">
        <v>323</v>
      </c>
      <c r="J24" s="37" t="s">
        <v>324</v>
      </c>
      <c r="K24" s="236">
        <v>42788</v>
      </c>
    </row>
    <row r="25" spans="1:11" s="222" customFormat="1" ht="60.6" customHeight="1">
      <c r="A25" s="139">
        <v>18</v>
      </c>
      <c r="B25" s="87" t="s">
        <v>325</v>
      </c>
      <c r="C25" s="228" t="s">
        <v>244</v>
      </c>
      <c r="D25" s="37" t="s">
        <v>326</v>
      </c>
      <c r="E25" s="84"/>
      <c r="F25" s="139"/>
      <c r="G25" s="130" t="s">
        <v>327</v>
      </c>
      <c r="H25" s="195"/>
      <c r="I25" s="201" t="s">
        <v>328</v>
      </c>
      <c r="J25" s="37" t="s">
        <v>297</v>
      </c>
    </row>
    <row r="26" spans="1:11" s="222" customFormat="1" ht="34.15" customHeight="1">
      <c r="A26" s="139">
        <v>19</v>
      </c>
      <c r="B26" s="87" t="s">
        <v>329</v>
      </c>
      <c r="C26" s="229" t="s">
        <v>330</v>
      </c>
      <c r="D26" s="37" t="s">
        <v>331</v>
      </c>
      <c r="E26" s="84"/>
      <c r="F26" s="139"/>
      <c r="G26" s="36" t="s">
        <v>330</v>
      </c>
      <c r="H26" s="92">
        <v>200000000</v>
      </c>
      <c r="I26" s="201"/>
      <c r="J26" s="37"/>
      <c r="K26" s="236">
        <v>42789</v>
      </c>
    </row>
    <row r="27" spans="1:11" s="222" customFormat="1" ht="51" customHeight="1">
      <c r="A27" s="139">
        <v>20</v>
      </c>
      <c r="B27" s="87" t="s">
        <v>332</v>
      </c>
      <c r="C27" s="228" t="s">
        <v>244</v>
      </c>
      <c r="D27" s="37" t="s">
        <v>333</v>
      </c>
      <c r="E27" s="84"/>
      <c r="F27" s="139"/>
      <c r="G27" s="130" t="s">
        <v>334</v>
      </c>
      <c r="H27" s="92">
        <v>10000000</v>
      </c>
      <c r="I27" s="201" t="s">
        <v>335</v>
      </c>
      <c r="J27" s="36"/>
      <c r="K27" s="236">
        <v>42795</v>
      </c>
    </row>
    <row r="28" spans="1:11" s="222" customFormat="1" ht="72.599999999999994" customHeight="1">
      <c r="A28" s="139">
        <v>21</v>
      </c>
      <c r="B28" s="87" t="s">
        <v>336</v>
      </c>
      <c r="C28" s="228" t="s">
        <v>244</v>
      </c>
      <c r="D28" s="37" t="s">
        <v>337</v>
      </c>
      <c r="E28" s="84"/>
      <c r="F28" s="139"/>
      <c r="G28" s="130" t="s">
        <v>338</v>
      </c>
      <c r="H28" s="326"/>
      <c r="I28" s="201" t="s">
        <v>339</v>
      </c>
      <c r="J28" s="37" t="s">
        <v>340</v>
      </c>
      <c r="K28" s="236">
        <v>42794</v>
      </c>
    </row>
    <row r="29" spans="1:11" s="222" customFormat="1" ht="75" customHeight="1">
      <c r="A29" s="139"/>
      <c r="B29" s="72"/>
      <c r="C29" s="230"/>
      <c r="D29" s="50"/>
      <c r="E29" s="231"/>
      <c r="F29" s="45"/>
      <c r="G29" s="232"/>
      <c r="H29" s="327"/>
      <c r="I29" s="237" t="s">
        <v>341</v>
      </c>
      <c r="J29" s="37" t="s">
        <v>342</v>
      </c>
    </row>
    <row r="30" spans="1:11" s="222" customFormat="1" ht="61.9" customHeight="1">
      <c r="A30" s="139"/>
      <c r="B30" s="72"/>
      <c r="C30" s="230"/>
      <c r="D30" s="50"/>
      <c r="E30" s="231"/>
      <c r="F30" s="45"/>
      <c r="G30" s="232"/>
      <c r="H30" s="327"/>
      <c r="I30" s="237" t="s">
        <v>343</v>
      </c>
      <c r="J30" s="36" t="s">
        <v>344</v>
      </c>
    </row>
    <row r="31" spans="1:11" s="222" customFormat="1" ht="64.150000000000006" customHeight="1">
      <c r="A31" s="139"/>
      <c r="B31" s="72"/>
      <c r="C31" s="230"/>
      <c r="D31" s="50"/>
      <c r="E31" s="231"/>
      <c r="F31" s="45"/>
      <c r="G31" s="232"/>
      <c r="H31" s="327"/>
      <c r="I31" s="237" t="s">
        <v>345</v>
      </c>
      <c r="J31" s="37" t="s">
        <v>346</v>
      </c>
    </row>
    <row r="32" spans="1:11" s="222" customFormat="1" ht="65.45" customHeight="1">
      <c r="A32" s="139"/>
      <c r="B32" s="72"/>
      <c r="C32" s="230"/>
      <c r="D32" s="50"/>
      <c r="E32" s="231"/>
      <c r="F32" s="45"/>
      <c r="G32" s="232" t="s">
        <v>347</v>
      </c>
      <c r="H32" s="327"/>
      <c r="I32" s="237" t="s">
        <v>348</v>
      </c>
      <c r="J32" s="37" t="s">
        <v>349</v>
      </c>
    </row>
    <row r="33" spans="1:13" s="222" customFormat="1" ht="34.15" customHeight="1">
      <c r="A33" s="139"/>
      <c r="B33" s="72"/>
      <c r="C33" s="230"/>
      <c r="D33" s="50"/>
      <c r="E33" s="231"/>
      <c r="F33" s="45"/>
      <c r="G33" s="232"/>
      <c r="H33" s="327"/>
      <c r="I33" s="237" t="s">
        <v>350</v>
      </c>
      <c r="J33" s="36"/>
    </row>
    <row r="34" spans="1:13" s="222" customFormat="1" ht="46.9" customHeight="1">
      <c r="A34" s="139"/>
      <c r="B34" s="72"/>
      <c r="C34" s="230"/>
      <c r="D34" s="50"/>
      <c r="E34" s="231"/>
      <c r="F34" s="45"/>
      <c r="G34" s="232"/>
      <c r="H34" s="327"/>
      <c r="I34" s="238" t="s">
        <v>351</v>
      </c>
      <c r="J34" s="36"/>
    </row>
    <row r="35" spans="1:13" s="222" customFormat="1" ht="34.15" customHeight="1">
      <c r="A35" s="139"/>
      <c r="B35" s="72"/>
      <c r="C35" s="230"/>
      <c r="D35" s="50"/>
      <c r="E35" s="231"/>
      <c r="F35" s="45"/>
      <c r="G35" s="232"/>
      <c r="H35" s="327"/>
      <c r="I35" s="201" t="s">
        <v>352</v>
      </c>
      <c r="J35" s="36"/>
    </row>
    <row r="36" spans="1:13" s="222" customFormat="1" ht="63.6" customHeight="1">
      <c r="A36" s="139">
        <v>22</v>
      </c>
      <c r="B36" s="87" t="s">
        <v>353</v>
      </c>
      <c r="C36" s="228" t="s">
        <v>244</v>
      </c>
      <c r="D36" s="37" t="s">
        <v>354</v>
      </c>
      <c r="E36" s="84"/>
      <c r="F36" s="139"/>
      <c r="G36" s="130" t="s">
        <v>355</v>
      </c>
      <c r="H36" s="92">
        <v>5000000</v>
      </c>
      <c r="I36" s="201" t="s">
        <v>356</v>
      </c>
      <c r="J36" s="37" t="s">
        <v>357</v>
      </c>
    </row>
    <row r="37" spans="1:13" s="330" customFormat="1" ht="15" customHeight="1">
      <c r="A37" s="328" t="s">
        <v>358</v>
      </c>
      <c r="B37" s="329"/>
      <c r="C37" s="329"/>
      <c r="D37" s="329"/>
      <c r="E37" s="329"/>
      <c r="F37" s="329"/>
      <c r="G37" s="329"/>
      <c r="H37" s="331">
        <f>SUM(H8:H36)</f>
        <v>836500000</v>
      </c>
      <c r="I37" s="329"/>
      <c r="J37" s="329"/>
      <c r="K37" s="329"/>
      <c r="L37" s="329"/>
      <c r="M37" s="329"/>
    </row>
    <row r="39" spans="1:13">
      <c r="B39" s="162" t="s">
        <v>359</v>
      </c>
      <c r="G39" s="223" t="s">
        <v>1361</v>
      </c>
      <c r="H39" s="162">
        <v>5</v>
      </c>
    </row>
    <row r="40" spans="1:13">
      <c r="B40" s="162" t="s">
        <v>360</v>
      </c>
      <c r="C40" s="163">
        <v>18</v>
      </c>
    </row>
    <row r="41" spans="1:13">
      <c r="B41" s="162" t="s">
        <v>239</v>
      </c>
      <c r="C41" s="163">
        <v>2</v>
      </c>
    </row>
    <row r="42" spans="1:13">
      <c r="B42" s="309" t="s">
        <v>1309</v>
      </c>
      <c r="C42" s="163">
        <v>1</v>
      </c>
      <c r="G42" s="162"/>
    </row>
    <row r="43" spans="1:13">
      <c r="B43" s="309" t="s">
        <v>1308</v>
      </c>
      <c r="C43" s="163">
        <v>0</v>
      </c>
      <c r="G43" s="162"/>
    </row>
    <row r="44" spans="1:13">
      <c r="B44" s="162" t="s">
        <v>1303</v>
      </c>
      <c r="C44" s="163">
        <v>1</v>
      </c>
      <c r="G44" s="162"/>
    </row>
    <row r="45" spans="1:13">
      <c r="B45" s="309" t="s">
        <v>1112</v>
      </c>
      <c r="C45" s="163">
        <v>0</v>
      </c>
      <c r="G45" s="162"/>
    </row>
    <row r="46" spans="1:13">
      <c r="C46" s="163">
        <f>SUM(C40:C45)</f>
        <v>22</v>
      </c>
    </row>
    <row r="62" spans="8:8">
      <c r="H62" s="162">
        <f>24+57</f>
        <v>81</v>
      </c>
    </row>
  </sheetData>
  <mergeCells count="15">
    <mergeCell ref="A1:J1"/>
    <mergeCell ref="A2:J2"/>
    <mergeCell ref="A3:J3"/>
    <mergeCell ref="A4:C4"/>
    <mergeCell ref="E5:F5"/>
    <mergeCell ref="A5:A7"/>
    <mergeCell ref="B5:B7"/>
    <mergeCell ref="C5:C7"/>
    <mergeCell ref="D5:D7"/>
    <mergeCell ref="E6:E7"/>
    <mergeCell ref="F6:F7"/>
    <mergeCell ref="G5:G7"/>
    <mergeCell ref="H5:H7"/>
    <mergeCell ref="I5:I7"/>
    <mergeCell ref="J5:J7"/>
  </mergeCells>
  <pageMargins left="0.219444444444444" right="0.43958333333333299" top="0.33958333333333302" bottom="0.32986111111111099" header="0.3" footer="0.3"/>
  <pageSetup paperSize="256" scale="85" orientation="landscape" horizontalDpi="4294967293" r:id="rId1"/>
</worksheet>
</file>

<file path=xl/worksheets/sheet4.xml><?xml version="1.0" encoding="utf-8"?>
<worksheet xmlns="http://schemas.openxmlformats.org/spreadsheetml/2006/main" xmlns:r="http://schemas.openxmlformats.org/officeDocument/2006/relationships">
  <dimension ref="A1:M80"/>
  <sheetViews>
    <sheetView topLeftCell="A26" zoomScale="86" zoomScaleNormal="86" workbookViewId="0">
      <selection activeCell="H34" sqref="H34"/>
    </sheetView>
  </sheetViews>
  <sheetFormatPr defaultColWidth="8.85546875" defaultRowHeight="12.75"/>
  <cols>
    <col min="1" max="1" width="3.85546875" style="205" customWidth="1"/>
    <col min="2" max="2" width="9.28515625" style="206" customWidth="1"/>
    <col min="3" max="3" width="13.28515625" style="206" customWidth="1"/>
    <col min="4" max="4" width="17.5703125" style="206" customWidth="1"/>
    <col min="5" max="5" width="8.140625" style="206" customWidth="1"/>
    <col min="6" max="6" width="8.28515625" style="206" customWidth="1"/>
    <col min="7" max="7" width="20.28515625" style="206" customWidth="1"/>
    <col min="8" max="8" width="13.85546875" style="207" customWidth="1"/>
    <col min="9" max="9" width="33.28515625" style="206" customWidth="1"/>
    <col min="10" max="10" width="25" style="206" customWidth="1"/>
    <col min="11" max="11" width="10.7109375" style="206" hidden="1" customWidth="1"/>
    <col min="12" max="12" width="8.85546875" style="206" hidden="1" customWidth="1"/>
    <col min="13" max="16384" width="8.85546875" style="206"/>
  </cols>
  <sheetData>
    <row r="1" spans="1:11">
      <c r="A1" s="483" t="s">
        <v>0</v>
      </c>
      <c r="B1" s="483"/>
      <c r="C1" s="483"/>
      <c r="D1" s="483"/>
      <c r="E1" s="483"/>
      <c r="F1" s="483"/>
      <c r="G1" s="483"/>
      <c r="H1" s="483"/>
      <c r="I1" s="483"/>
      <c r="J1" s="483"/>
    </row>
    <row r="2" spans="1:11">
      <c r="A2" s="483" t="s">
        <v>1</v>
      </c>
      <c r="B2" s="483"/>
      <c r="C2" s="483"/>
      <c r="D2" s="483"/>
      <c r="E2" s="483"/>
      <c r="F2" s="483"/>
      <c r="G2" s="483"/>
      <c r="H2" s="483"/>
      <c r="I2" s="483"/>
      <c r="J2" s="483"/>
    </row>
    <row r="3" spans="1:11">
      <c r="A3" s="483" t="s">
        <v>2</v>
      </c>
      <c r="B3" s="483"/>
      <c r="C3" s="483"/>
      <c r="D3" s="483"/>
      <c r="E3" s="483"/>
      <c r="F3" s="483"/>
      <c r="G3" s="483"/>
      <c r="H3" s="483"/>
      <c r="I3" s="483"/>
      <c r="J3" s="483"/>
    </row>
    <row r="4" spans="1:11">
      <c r="A4" s="484" t="s">
        <v>362</v>
      </c>
      <c r="B4" s="484"/>
      <c r="C4" s="484"/>
      <c r="D4" s="133"/>
      <c r="E4" s="136"/>
      <c r="F4" s="135"/>
      <c r="G4" s="137"/>
      <c r="H4" s="138"/>
      <c r="I4" s="136"/>
      <c r="J4" s="137"/>
    </row>
    <row r="5" spans="1:11" s="133" customFormat="1">
      <c r="A5" s="456" t="s">
        <v>4</v>
      </c>
      <c r="B5" s="474" t="s">
        <v>5</v>
      </c>
      <c r="C5" s="456" t="s">
        <v>6</v>
      </c>
      <c r="D5" s="462" t="s">
        <v>7</v>
      </c>
      <c r="E5" s="473" t="s">
        <v>8</v>
      </c>
      <c r="F5" s="456"/>
      <c r="G5" s="465" t="s">
        <v>10</v>
      </c>
      <c r="H5" s="480" t="s">
        <v>11</v>
      </c>
      <c r="I5" s="462" t="s">
        <v>9</v>
      </c>
      <c r="J5" s="462" t="s">
        <v>12</v>
      </c>
    </row>
    <row r="6" spans="1:11" s="133" customFormat="1">
      <c r="A6" s="457"/>
      <c r="B6" s="475"/>
      <c r="C6" s="457"/>
      <c r="D6" s="463"/>
      <c r="E6" s="462" t="s">
        <v>152</v>
      </c>
      <c r="F6" s="462" t="s">
        <v>14</v>
      </c>
      <c r="G6" s="466"/>
      <c r="H6" s="481"/>
      <c r="I6" s="463"/>
      <c r="J6" s="463"/>
    </row>
    <row r="7" spans="1:11" s="133" customFormat="1" ht="45.6" customHeight="1">
      <c r="A7" s="458"/>
      <c r="B7" s="476"/>
      <c r="C7" s="458"/>
      <c r="D7" s="464"/>
      <c r="E7" s="464"/>
      <c r="F7" s="464"/>
      <c r="G7" s="467"/>
      <c r="H7" s="482"/>
      <c r="I7" s="464"/>
      <c r="J7" s="464"/>
    </row>
    <row r="8" spans="1:11" ht="91.15" customHeight="1">
      <c r="A8" s="139">
        <v>1</v>
      </c>
      <c r="B8" s="87" t="s">
        <v>363</v>
      </c>
      <c r="C8" s="87" t="s">
        <v>161</v>
      </c>
      <c r="D8" s="37" t="s">
        <v>364</v>
      </c>
      <c r="E8" s="139"/>
      <c r="F8" s="139"/>
      <c r="G8" s="130" t="s">
        <v>365</v>
      </c>
      <c r="H8" s="175">
        <v>150000000</v>
      </c>
      <c r="I8" s="125" t="s">
        <v>366</v>
      </c>
      <c r="J8" s="37" t="s">
        <v>367</v>
      </c>
      <c r="K8" s="215">
        <v>42795</v>
      </c>
    </row>
    <row r="9" spans="1:11" ht="104.45" customHeight="1">
      <c r="A9" s="139">
        <v>2</v>
      </c>
      <c r="B9" s="87" t="s">
        <v>368</v>
      </c>
      <c r="C9" s="87" t="s">
        <v>161</v>
      </c>
      <c r="D9" s="37" t="s">
        <v>369</v>
      </c>
      <c r="E9" s="139"/>
      <c r="F9" s="139"/>
      <c r="G9" s="130" t="s">
        <v>370</v>
      </c>
      <c r="H9" s="175">
        <v>200000000</v>
      </c>
      <c r="I9" s="125" t="s">
        <v>371</v>
      </c>
      <c r="J9" s="37" t="s">
        <v>372</v>
      </c>
    </row>
    <row r="10" spans="1:11" ht="95.25" customHeight="1">
      <c r="A10" s="139">
        <v>3</v>
      </c>
      <c r="B10" s="87" t="s">
        <v>373</v>
      </c>
      <c r="C10" s="87" t="s">
        <v>161</v>
      </c>
      <c r="D10" s="37" t="s">
        <v>374</v>
      </c>
      <c r="E10" s="139"/>
      <c r="F10" s="139"/>
      <c r="G10" s="130" t="s">
        <v>375</v>
      </c>
      <c r="H10" s="175">
        <v>100000000</v>
      </c>
      <c r="I10" s="125" t="s">
        <v>376</v>
      </c>
      <c r="J10" s="37" t="s">
        <v>367</v>
      </c>
    </row>
    <row r="11" spans="1:11" ht="90" customHeight="1">
      <c r="A11" s="139">
        <v>4</v>
      </c>
      <c r="B11" s="87" t="s">
        <v>377</v>
      </c>
      <c r="C11" s="87" t="s">
        <v>35</v>
      </c>
      <c r="D11" s="37" t="s">
        <v>378</v>
      </c>
      <c r="E11" s="139"/>
      <c r="F11" s="139"/>
      <c r="G11" s="130" t="s">
        <v>379</v>
      </c>
      <c r="H11" s="175">
        <v>30000000</v>
      </c>
      <c r="I11" s="130" t="s">
        <v>380</v>
      </c>
      <c r="J11" s="37" t="s">
        <v>381</v>
      </c>
      <c r="K11" s="215">
        <v>42796</v>
      </c>
    </row>
    <row r="12" spans="1:11" ht="77.45" customHeight="1">
      <c r="A12" s="139">
        <v>5</v>
      </c>
      <c r="B12" s="87" t="s">
        <v>382</v>
      </c>
      <c r="C12" s="87" t="s">
        <v>161</v>
      </c>
      <c r="D12" s="37" t="s">
        <v>383</v>
      </c>
      <c r="E12" s="139"/>
      <c r="F12" s="139"/>
      <c r="G12" s="130" t="s">
        <v>384</v>
      </c>
      <c r="H12" s="175">
        <v>50000000</v>
      </c>
      <c r="I12" s="125" t="s">
        <v>385</v>
      </c>
      <c r="J12" s="37" t="s">
        <v>386</v>
      </c>
    </row>
    <row r="13" spans="1:11" ht="72" customHeight="1">
      <c r="A13" s="139">
        <v>6</v>
      </c>
      <c r="B13" s="87" t="s">
        <v>387</v>
      </c>
      <c r="C13" s="87" t="s">
        <v>161</v>
      </c>
      <c r="D13" s="37" t="s">
        <v>388</v>
      </c>
      <c r="E13" s="139"/>
      <c r="F13" s="139"/>
      <c r="G13" s="130" t="s">
        <v>389</v>
      </c>
      <c r="H13" s="175">
        <v>20000000</v>
      </c>
      <c r="I13" s="125" t="s">
        <v>390</v>
      </c>
      <c r="J13" s="37" t="s">
        <v>391</v>
      </c>
      <c r="K13" s="215">
        <v>42802</v>
      </c>
    </row>
    <row r="14" spans="1:11" ht="84" customHeight="1">
      <c r="A14" s="139">
        <v>7</v>
      </c>
      <c r="B14" s="87" t="s">
        <v>392</v>
      </c>
      <c r="C14" s="84" t="s">
        <v>29</v>
      </c>
      <c r="D14" s="37" t="s">
        <v>393</v>
      </c>
      <c r="E14" s="139"/>
      <c r="F14" s="139"/>
      <c r="G14" s="130" t="s">
        <v>394</v>
      </c>
      <c r="H14" s="175">
        <v>3000000</v>
      </c>
      <c r="I14" s="125" t="s">
        <v>395</v>
      </c>
      <c r="J14" s="37" t="s">
        <v>396</v>
      </c>
    </row>
    <row r="15" spans="1:11" ht="61.9" customHeight="1">
      <c r="A15" s="139">
        <v>8</v>
      </c>
      <c r="B15" s="87" t="s">
        <v>397</v>
      </c>
      <c r="C15" s="87" t="s">
        <v>161</v>
      </c>
      <c r="D15" s="37" t="s">
        <v>398</v>
      </c>
      <c r="E15" s="139"/>
      <c r="F15" s="139"/>
      <c r="G15" s="130" t="s">
        <v>399</v>
      </c>
      <c r="H15" s="175">
        <v>25000000</v>
      </c>
      <c r="I15" s="125" t="s">
        <v>400</v>
      </c>
      <c r="J15" s="37" t="s">
        <v>401</v>
      </c>
    </row>
    <row r="16" spans="1:11" ht="47.45" customHeight="1">
      <c r="A16" s="139">
        <v>9</v>
      </c>
      <c r="B16" s="87" t="s">
        <v>402</v>
      </c>
      <c r="C16" s="87" t="s">
        <v>161</v>
      </c>
      <c r="D16" s="37" t="s">
        <v>403</v>
      </c>
      <c r="E16" s="139"/>
      <c r="F16" s="139"/>
      <c r="G16" s="130" t="s">
        <v>404</v>
      </c>
      <c r="H16" s="175"/>
      <c r="I16" s="125" t="s">
        <v>405</v>
      </c>
      <c r="J16" s="87"/>
    </row>
    <row r="17" spans="1:11" ht="58.15" customHeight="1">
      <c r="A17" s="139">
        <v>10</v>
      </c>
      <c r="B17" s="87" t="s">
        <v>406</v>
      </c>
      <c r="C17" s="87" t="s">
        <v>161</v>
      </c>
      <c r="D17" s="37" t="s">
        <v>407</v>
      </c>
      <c r="E17" s="139"/>
      <c r="F17" s="139"/>
      <c r="G17" s="130" t="s">
        <v>408</v>
      </c>
      <c r="H17" s="175">
        <v>12000000</v>
      </c>
      <c r="I17" s="125" t="s">
        <v>409</v>
      </c>
      <c r="J17" s="87"/>
      <c r="K17" s="215">
        <v>42801</v>
      </c>
    </row>
    <row r="18" spans="1:11" ht="46.9" customHeight="1">
      <c r="A18" s="139">
        <v>11</v>
      </c>
      <c r="B18" s="87"/>
      <c r="C18" s="84" t="s">
        <v>48</v>
      </c>
      <c r="D18" s="37" t="s">
        <v>410</v>
      </c>
      <c r="E18" s="84"/>
      <c r="F18" s="139"/>
      <c r="G18" s="208"/>
      <c r="H18" s="175">
        <v>150000000</v>
      </c>
      <c r="I18" s="125" t="s">
        <v>411</v>
      </c>
      <c r="J18" s="87"/>
    </row>
    <row r="19" spans="1:11" ht="89.45" customHeight="1">
      <c r="A19" s="139">
        <v>12</v>
      </c>
      <c r="B19" s="87" t="s">
        <v>412</v>
      </c>
      <c r="C19" s="84" t="s">
        <v>29</v>
      </c>
      <c r="D19" s="37" t="s">
        <v>413</v>
      </c>
      <c r="E19" s="187"/>
      <c r="F19" s="139"/>
      <c r="G19" s="130" t="s">
        <v>414</v>
      </c>
      <c r="H19" s="175">
        <v>10000000</v>
      </c>
      <c r="I19" s="125" t="s">
        <v>415</v>
      </c>
      <c r="J19" s="87"/>
      <c r="K19" s="215">
        <v>42797</v>
      </c>
    </row>
    <row r="20" spans="1:11" ht="132" customHeight="1">
      <c r="A20" s="139">
        <v>13</v>
      </c>
      <c r="B20" s="87" t="s">
        <v>416</v>
      </c>
      <c r="C20" s="87" t="s">
        <v>35</v>
      </c>
      <c r="D20" s="37" t="s">
        <v>417</v>
      </c>
      <c r="E20" s="84"/>
      <c r="F20" s="139"/>
      <c r="G20" s="130" t="s">
        <v>418</v>
      </c>
      <c r="H20" s="92">
        <v>10000000</v>
      </c>
      <c r="I20" s="125" t="s">
        <v>419</v>
      </c>
      <c r="J20" s="216"/>
      <c r="K20" s="87"/>
    </row>
    <row r="21" spans="1:11" ht="162.6" customHeight="1">
      <c r="A21" s="139">
        <v>14</v>
      </c>
      <c r="B21" s="87" t="s">
        <v>420</v>
      </c>
      <c r="C21" s="87" t="s">
        <v>35</v>
      </c>
      <c r="D21" s="37" t="s">
        <v>421</v>
      </c>
      <c r="E21" s="184"/>
      <c r="F21" s="139"/>
      <c r="G21" s="130" t="s">
        <v>422</v>
      </c>
      <c r="H21" s="125">
        <v>108000000</v>
      </c>
      <c r="I21" s="201" t="s">
        <v>423</v>
      </c>
      <c r="J21" s="87"/>
      <c r="K21" s="202"/>
    </row>
    <row r="22" spans="1:11" s="204" customFormat="1" ht="86.45" customHeight="1">
      <c r="A22" s="209"/>
      <c r="B22" s="209"/>
      <c r="C22" s="209"/>
      <c r="D22" s="209"/>
      <c r="E22" s="209"/>
      <c r="F22" s="209"/>
      <c r="G22" s="210" t="s">
        <v>424</v>
      </c>
      <c r="H22" s="332"/>
      <c r="I22" s="209"/>
      <c r="J22" s="209"/>
      <c r="K22" s="217">
        <v>42814</v>
      </c>
    </row>
    <row r="23" spans="1:11" ht="89.45" customHeight="1">
      <c r="A23" s="139">
        <v>15</v>
      </c>
      <c r="B23" s="87" t="s">
        <v>425</v>
      </c>
      <c r="C23" s="87" t="s">
        <v>161</v>
      </c>
      <c r="D23" s="37" t="s">
        <v>426</v>
      </c>
      <c r="E23" s="139"/>
      <c r="F23" s="139"/>
      <c r="G23" s="130" t="s">
        <v>427</v>
      </c>
      <c r="H23" s="92">
        <v>2000000</v>
      </c>
      <c r="I23" s="201" t="s">
        <v>428</v>
      </c>
      <c r="J23" s="37" t="s">
        <v>429</v>
      </c>
    </row>
    <row r="24" spans="1:11" ht="76.5">
      <c r="A24" s="139">
        <v>16</v>
      </c>
      <c r="B24" s="87" t="s">
        <v>430</v>
      </c>
      <c r="C24" s="87" t="s">
        <v>161</v>
      </c>
      <c r="D24" s="37" t="s">
        <v>431</v>
      </c>
      <c r="E24" s="139"/>
      <c r="F24" s="139"/>
      <c r="G24" s="130" t="s">
        <v>432</v>
      </c>
      <c r="H24" s="92"/>
      <c r="I24" s="201" t="s">
        <v>433</v>
      </c>
      <c r="J24" s="37" t="s">
        <v>434</v>
      </c>
    </row>
    <row r="25" spans="1:11" ht="59.45" customHeight="1">
      <c r="A25" s="139"/>
      <c r="B25" s="87"/>
      <c r="C25" s="84"/>
      <c r="D25" s="37"/>
      <c r="E25" s="139"/>
      <c r="F25" s="139"/>
      <c r="G25" s="130"/>
      <c r="H25" s="92"/>
      <c r="I25" s="201" t="s">
        <v>435</v>
      </c>
      <c r="J25" s="37"/>
    </row>
    <row r="26" spans="1:11" ht="72.75" customHeight="1">
      <c r="A26" s="139">
        <v>17</v>
      </c>
      <c r="B26" s="87" t="s">
        <v>436</v>
      </c>
      <c r="C26" s="87" t="s">
        <v>35</v>
      </c>
      <c r="D26" s="37" t="s">
        <v>437</v>
      </c>
      <c r="E26" s="139"/>
      <c r="F26" s="139"/>
      <c r="G26" s="130" t="s">
        <v>438</v>
      </c>
      <c r="H26" s="92"/>
      <c r="I26" s="201" t="s">
        <v>439</v>
      </c>
      <c r="J26" s="37"/>
    </row>
    <row r="27" spans="1:11" ht="61.5" customHeight="1">
      <c r="A27" s="139"/>
      <c r="B27" s="87"/>
      <c r="C27" s="84"/>
      <c r="D27" s="37"/>
      <c r="E27" s="139"/>
      <c r="F27" s="139"/>
      <c r="G27" s="130"/>
      <c r="H27" s="92"/>
      <c r="I27" s="201" t="s">
        <v>440</v>
      </c>
      <c r="J27" s="37"/>
    </row>
    <row r="28" spans="1:11" ht="51">
      <c r="A28" s="139">
        <v>18</v>
      </c>
      <c r="B28" s="87" t="s">
        <v>441</v>
      </c>
      <c r="C28" s="87" t="s">
        <v>161</v>
      </c>
      <c r="D28" s="37" t="s">
        <v>442</v>
      </c>
      <c r="E28" s="139"/>
      <c r="F28" s="139"/>
      <c r="G28" s="130" t="s">
        <v>443</v>
      </c>
      <c r="H28" s="92">
        <v>20000000</v>
      </c>
      <c r="I28" s="201" t="s">
        <v>444</v>
      </c>
      <c r="J28" s="37"/>
    </row>
    <row r="29" spans="1:11" ht="55.5" customHeight="1">
      <c r="A29" s="139">
        <v>19</v>
      </c>
      <c r="B29" s="87" t="s">
        <v>445</v>
      </c>
      <c r="C29" s="87" t="s">
        <v>161</v>
      </c>
      <c r="D29" s="37" t="s">
        <v>446</v>
      </c>
      <c r="E29" s="139"/>
      <c r="F29" s="139"/>
      <c r="G29" s="130" t="s">
        <v>447</v>
      </c>
      <c r="H29" s="92">
        <v>100000000</v>
      </c>
      <c r="I29" s="201" t="s">
        <v>444</v>
      </c>
      <c r="J29" s="37"/>
    </row>
    <row r="30" spans="1:11">
      <c r="A30" s="211"/>
      <c r="B30" s="198"/>
      <c r="C30" s="198"/>
      <c r="D30" s="198"/>
      <c r="E30" s="137"/>
      <c r="F30" s="199"/>
      <c r="G30" s="161"/>
      <c r="H30" s="212">
        <f>SUM(H8:H29)</f>
        <v>990000000</v>
      </c>
      <c r="I30" s="218"/>
      <c r="J30" s="137"/>
    </row>
    <row r="31" spans="1:11">
      <c r="A31" s="211"/>
      <c r="B31" s="198"/>
      <c r="C31" s="198"/>
      <c r="D31" s="198"/>
      <c r="E31" s="137"/>
      <c r="F31" s="199"/>
      <c r="G31" s="161"/>
      <c r="H31" s="212"/>
      <c r="I31" s="218"/>
      <c r="J31" s="137"/>
    </row>
    <row r="32" spans="1:11">
      <c r="A32" s="211"/>
      <c r="B32" s="198"/>
      <c r="C32" s="198"/>
      <c r="D32" s="198"/>
      <c r="E32" s="137"/>
      <c r="F32" s="199"/>
      <c r="G32" s="161"/>
      <c r="H32" s="212"/>
      <c r="I32" s="218"/>
      <c r="J32" s="137"/>
    </row>
    <row r="33" spans="1:10" ht="15">
      <c r="A33" s="211"/>
      <c r="B33" s="162" t="s">
        <v>359</v>
      </c>
      <c r="C33" s="213"/>
      <c r="D33" s="198"/>
      <c r="E33" s="137"/>
      <c r="F33" s="199"/>
      <c r="H33" s="212"/>
      <c r="I33" s="218"/>
      <c r="J33" s="137"/>
    </row>
    <row r="34" spans="1:10" ht="15">
      <c r="A34" s="211"/>
      <c r="B34" s="162" t="s">
        <v>21</v>
      </c>
      <c r="C34" s="213">
        <v>12</v>
      </c>
      <c r="D34" s="198"/>
      <c r="E34" s="137"/>
      <c r="F34" s="199"/>
      <c r="G34" s="206" t="s">
        <v>1362</v>
      </c>
      <c r="H34" s="212">
        <v>9</v>
      </c>
      <c r="I34" s="218"/>
      <c r="J34" s="137"/>
    </row>
    <row r="35" spans="1:10" ht="15">
      <c r="A35" s="211"/>
      <c r="B35" s="162" t="s">
        <v>35</v>
      </c>
      <c r="C35" s="213">
        <v>4</v>
      </c>
      <c r="D35" s="198"/>
      <c r="E35" s="137"/>
      <c r="F35" s="199"/>
      <c r="H35" s="212"/>
      <c r="I35" s="218"/>
      <c r="J35" s="137"/>
    </row>
    <row r="36" spans="1:10" ht="15">
      <c r="A36" s="211"/>
      <c r="B36" s="162" t="s">
        <v>1268</v>
      </c>
      <c r="C36" s="213">
        <v>2</v>
      </c>
      <c r="D36" s="198"/>
      <c r="E36" s="137"/>
      <c r="F36" s="199"/>
      <c r="H36" s="212"/>
      <c r="I36" s="218"/>
      <c r="J36" s="137"/>
    </row>
    <row r="37" spans="1:10">
      <c r="A37" s="211"/>
      <c r="B37" s="198" t="s">
        <v>48</v>
      </c>
      <c r="C37" s="199">
        <v>1</v>
      </c>
      <c r="D37" s="198"/>
      <c r="E37" s="137"/>
      <c r="F37" s="199"/>
      <c r="H37" s="212"/>
      <c r="I37" s="218"/>
      <c r="J37" s="198"/>
    </row>
    <row r="38" spans="1:10">
      <c r="A38" s="211"/>
      <c r="B38" s="198" t="s">
        <v>29</v>
      </c>
      <c r="C38" s="199">
        <v>0</v>
      </c>
      <c r="D38" s="198"/>
      <c r="E38" s="137"/>
      <c r="F38" s="199"/>
      <c r="H38" s="212"/>
      <c r="I38" s="218"/>
      <c r="J38" s="198"/>
    </row>
    <row r="39" spans="1:10">
      <c r="A39" s="211"/>
      <c r="B39" s="198" t="s">
        <v>1304</v>
      </c>
      <c r="C39" s="199">
        <f>SUM(C34:C38)</f>
        <v>19</v>
      </c>
      <c r="D39" s="198"/>
      <c r="E39" s="137"/>
      <c r="F39" s="199"/>
      <c r="H39" s="212"/>
      <c r="I39" s="218"/>
      <c r="J39" s="198"/>
    </row>
    <row r="40" spans="1:10">
      <c r="A40" s="211"/>
      <c r="B40" s="198"/>
      <c r="C40" s="198"/>
      <c r="D40" s="198"/>
      <c r="E40" s="137"/>
      <c r="F40" s="199"/>
      <c r="H40" s="212"/>
      <c r="I40" s="218"/>
      <c r="J40" s="198"/>
    </row>
    <row r="41" spans="1:10" ht="41.1" customHeight="1">
      <c r="A41" s="211"/>
      <c r="B41" s="198"/>
      <c r="C41" s="198"/>
      <c r="D41" s="198"/>
      <c r="E41" s="137"/>
      <c r="F41" s="199"/>
      <c r="G41" s="245"/>
      <c r="H41" s="212"/>
      <c r="I41" s="218"/>
      <c r="J41" s="198"/>
    </row>
    <row r="42" spans="1:10" ht="41.1" customHeight="1">
      <c r="A42" s="211"/>
      <c r="B42" s="198"/>
      <c r="C42" s="198"/>
      <c r="D42" s="198"/>
      <c r="E42" s="137"/>
      <c r="F42" s="199"/>
      <c r="G42" s="161"/>
      <c r="H42" s="212"/>
      <c r="I42" s="218"/>
      <c r="J42" s="198"/>
    </row>
    <row r="43" spans="1:10" ht="41.1" customHeight="1">
      <c r="A43" s="211"/>
      <c r="B43" s="198"/>
      <c r="C43" s="198"/>
      <c r="D43" s="198"/>
      <c r="E43" s="137"/>
      <c r="F43" s="199"/>
      <c r="G43" s="161"/>
      <c r="H43" s="212"/>
      <c r="I43" s="218"/>
      <c r="J43" s="198"/>
    </row>
    <row r="44" spans="1:10" ht="41.1" customHeight="1">
      <c r="A44" s="211"/>
      <c r="B44" s="198"/>
      <c r="C44" s="198"/>
      <c r="D44" s="198"/>
      <c r="E44" s="137"/>
      <c r="F44" s="199"/>
      <c r="G44" s="161"/>
      <c r="H44" s="212"/>
      <c r="I44" s="218"/>
      <c r="J44" s="198"/>
    </row>
    <row r="45" spans="1:10" ht="41.1" customHeight="1">
      <c r="A45" s="211"/>
      <c r="B45" s="198"/>
      <c r="C45" s="198"/>
      <c r="D45" s="198"/>
      <c r="E45" s="137"/>
      <c r="F45" s="199"/>
      <c r="G45" s="161"/>
      <c r="H45" s="212"/>
      <c r="I45" s="218"/>
      <c r="J45" s="198"/>
    </row>
    <row r="46" spans="1:10" ht="41.1" customHeight="1">
      <c r="A46" s="211"/>
      <c r="B46" s="198"/>
      <c r="C46" s="198"/>
      <c r="D46" s="198"/>
      <c r="E46" s="137"/>
      <c r="F46" s="199"/>
      <c r="G46" s="161"/>
      <c r="H46" s="212"/>
      <c r="I46" s="218"/>
      <c r="J46" s="198"/>
    </row>
    <row r="47" spans="1:10" ht="41.1" customHeight="1">
      <c r="A47" s="211"/>
      <c r="B47" s="198"/>
      <c r="C47" s="198"/>
      <c r="D47" s="198"/>
      <c r="E47" s="137"/>
      <c r="F47" s="199"/>
      <c r="G47" s="161"/>
      <c r="H47" s="212"/>
      <c r="I47" s="218"/>
      <c r="J47" s="198"/>
    </row>
    <row r="48" spans="1:10" ht="41.1" customHeight="1">
      <c r="A48" s="211"/>
      <c r="B48" s="198"/>
      <c r="C48" s="198"/>
      <c r="D48" s="198"/>
      <c r="E48" s="137"/>
      <c r="F48" s="199"/>
      <c r="G48" s="161"/>
      <c r="H48" s="212"/>
      <c r="I48" s="218"/>
      <c r="J48" s="198"/>
    </row>
    <row r="49" spans="1:13" ht="41.1" customHeight="1">
      <c r="A49" s="211"/>
      <c r="B49" s="198"/>
      <c r="C49" s="198"/>
      <c r="D49" s="198"/>
      <c r="E49" s="137"/>
      <c r="F49" s="211"/>
      <c r="G49" s="161"/>
      <c r="H49" s="212"/>
      <c r="I49" s="218"/>
      <c r="J49" s="198"/>
    </row>
    <row r="50" spans="1:13" ht="41.1" customHeight="1">
      <c r="A50" s="211"/>
      <c r="B50" s="198"/>
      <c r="C50" s="198"/>
      <c r="D50" s="198"/>
      <c r="E50" s="137"/>
      <c r="F50" s="211"/>
      <c r="G50" s="161"/>
      <c r="H50" s="212"/>
      <c r="I50" s="218"/>
      <c r="J50" s="198"/>
    </row>
    <row r="51" spans="1:13" ht="41.1" customHeight="1">
      <c r="A51" s="211"/>
      <c r="B51" s="198"/>
      <c r="C51" s="198"/>
      <c r="D51" s="198"/>
      <c r="E51" s="137"/>
      <c r="F51" s="211"/>
      <c r="G51" s="161"/>
      <c r="H51" s="212"/>
      <c r="I51" s="218"/>
      <c r="J51" s="198"/>
    </row>
    <row r="52" spans="1:13" ht="41.1" customHeight="1">
      <c r="A52" s="211"/>
      <c r="B52" s="198"/>
      <c r="C52" s="198"/>
      <c r="D52" s="198"/>
      <c r="E52" s="137"/>
      <c r="F52" s="211"/>
      <c r="G52" s="161"/>
      <c r="H52" s="212"/>
      <c r="I52" s="218"/>
      <c r="J52" s="198"/>
    </row>
    <row r="53" spans="1:13" ht="41.1" customHeight="1">
      <c r="A53" s="211"/>
      <c r="B53" s="198"/>
      <c r="C53" s="198"/>
      <c r="D53" s="198"/>
      <c r="E53" s="198"/>
      <c r="F53" s="199"/>
      <c r="G53" s="214"/>
      <c r="H53" s="212"/>
      <c r="I53" s="219"/>
      <c r="J53" s="198"/>
    </row>
    <row r="54" spans="1:13" s="455" customFormat="1" ht="15" customHeight="1">
      <c r="A54" s="453" t="s">
        <v>241</v>
      </c>
      <c r="B54" s="454"/>
      <c r="C54" s="454"/>
      <c r="D54" s="454"/>
      <c r="E54" s="454"/>
      <c r="F54" s="454"/>
      <c r="G54" s="454"/>
      <c r="H54" s="454"/>
      <c r="I54" s="454"/>
      <c r="J54" s="454"/>
      <c r="K54" s="454"/>
      <c r="L54" s="454"/>
      <c r="M54" s="454"/>
    </row>
    <row r="80" spans="8:8">
      <c r="H80" s="207">
        <f>24+57</f>
        <v>81</v>
      </c>
    </row>
  </sheetData>
  <mergeCells count="16">
    <mergeCell ref="A1:J1"/>
    <mergeCell ref="A2:J2"/>
    <mergeCell ref="A3:J3"/>
    <mergeCell ref="A4:C4"/>
    <mergeCell ref="E5:F5"/>
    <mergeCell ref="A54:XFD54"/>
    <mergeCell ref="A5:A7"/>
    <mergeCell ref="B5:B7"/>
    <mergeCell ref="C5:C7"/>
    <mergeCell ref="D5:D7"/>
    <mergeCell ref="E6:E7"/>
    <mergeCell ref="F6:F7"/>
    <mergeCell ref="G5:G7"/>
    <mergeCell ref="H5:H7"/>
    <mergeCell ref="I5:I7"/>
    <mergeCell ref="J5:J7"/>
  </mergeCells>
  <pageMargins left="0.33958333333333302" right="0.22986111111111099" top="0.30972222222222201" bottom="0.3" header="0.3" footer="0.3"/>
  <pageSetup paperSize="256" orientation="landscape" horizontalDpi="4294967293" r:id="rId1"/>
</worksheet>
</file>

<file path=xl/worksheets/sheet5.xml><?xml version="1.0" encoding="utf-8"?>
<worksheet xmlns="http://schemas.openxmlformats.org/spreadsheetml/2006/main" xmlns:r="http://schemas.openxmlformats.org/officeDocument/2006/relationships">
  <dimension ref="A1:M76"/>
  <sheetViews>
    <sheetView topLeftCell="A31" zoomScale="118" zoomScaleNormal="118" workbookViewId="0">
      <selection activeCell="H37" sqref="H37"/>
    </sheetView>
  </sheetViews>
  <sheetFormatPr defaultColWidth="8.85546875" defaultRowHeight="12.75"/>
  <cols>
    <col min="1" max="1" width="3.85546875" style="25" customWidth="1"/>
    <col min="2" max="2" width="9.28515625" style="133" customWidth="1"/>
    <col min="3" max="3" width="12.28515625" style="133" customWidth="1"/>
    <col min="4" max="4" width="17.5703125" style="133" customWidth="1"/>
    <col min="5" max="5" width="8.140625" style="133" customWidth="1"/>
    <col min="6" max="6" width="8.28515625" style="133" customWidth="1"/>
    <col min="7" max="7" width="23.5703125" style="133" customWidth="1"/>
    <col min="8" max="8" width="13" style="134" customWidth="1"/>
    <col min="9" max="9" width="32.42578125" style="133" customWidth="1"/>
    <col min="10" max="10" width="23.42578125" style="133" customWidth="1"/>
    <col min="11" max="11" width="10.7109375" style="133" hidden="1" customWidth="1"/>
    <col min="12" max="12" width="8.85546875" style="133" hidden="1" customWidth="1"/>
    <col min="13" max="16384" width="8.85546875" style="133"/>
  </cols>
  <sheetData>
    <row r="1" spans="1:11">
      <c r="A1" s="483" t="s">
        <v>0</v>
      </c>
      <c r="B1" s="483"/>
      <c r="C1" s="483"/>
      <c r="D1" s="483"/>
      <c r="E1" s="483"/>
      <c r="F1" s="483"/>
      <c r="G1" s="483"/>
      <c r="H1" s="483"/>
      <c r="I1" s="483"/>
      <c r="J1" s="483"/>
    </row>
    <row r="2" spans="1:11">
      <c r="A2" s="483" t="s">
        <v>1</v>
      </c>
      <c r="B2" s="483"/>
      <c r="C2" s="483"/>
      <c r="D2" s="483"/>
      <c r="E2" s="483"/>
      <c r="F2" s="483"/>
      <c r="G2" s="483"/>
      <c r="H2" s="483"/>
      <c r="I2" s="483"/>
      <c r="J2" s="483"/>
    </row>
    <row r="3" spans="1:11">
      <c r="A3" s="483" t="s">
        <v>2</v>
      </c>
      <c r="B3" s="483"/>
      <c r="C3" s="483"/>
      <c r="D3" s="483"/>
      <c r="E3" s="483"/>
      <c r="F3" s="483"/>
      <c r="G3" s="483"/>
      <c r="H3" s="483"/>
      <c r="I3" s="483"/>
      <c r="J3" s="483"/>
    </row>
    <row r="4" spans="1:11">
      <c r="A4" s="484" t="s">
        <v>448</v>
      </c>
      <c r="B4" s="484"/>
      <c r="C4" s="484"/>
      <c r="E4" s="136"/>
      <c r="F4" s="135"/>
      <c r="G4" s="137"/>
      <c r="H4" s="138"/>
      <c r="I4" s="136"/>
      <c r="J4" s="137"/>
    </row>
    <row r="5" spans="1:11">
      <c r="A5" s="456" t="s">
        <v>4</v>
      </c>
      <c r="B5" s="474" t="s">
        <v>5</v>
      </c>
      <c r="C5" s="456" t="s">
        <v>6</v>
      </c>
      <c r="D5" s="462" t="s">
        <v>7</v>
      </c>
      <c r="E5" s="473" t="s">
        <v>8</v>
      </c>
      <c r="F5" s="456"/>
      <c r="G5" s="465" t="s">
        <v>10</v>
      </c>
      <c r="H5" s="480" t="s">
        <v>11</v>
      </c>
      <c r="I5" s="462" t="s">
        <v>9</v>
      </c>
      <c r="J5" s="462" t="s">
        <v>12</v>
      </c>
    </row>
    <row r="6" spans="1:11">
      <c r="A6" s="457"/>
      <c r="B6" s="475"/>
      <c r="C6" s="457"/>
      <c r="D6" s="463"/>
      <c r="E6" s="462" t="s">
        <v>152</v>
      </c>
      <c r="F6" s="462" t="s">
        <v>14</v>
      </c>
      <c r="G6" s="466"/>
      <c r="H6" s="481"/>
      <c r="I6" s="463"/>
      <c r="J6" s="463"/>
    </row>
    <row r="7" spans="1:11">
      <c r="A7" s="458"/>
      <c r="B7" s="476"/>
      <c r="C7" s="458"/>
      <c r="D7" s="464"/>
      <c r="E7" s="464"/>
      <c r="F7" s="464"/>
      <c r="G7" s="467"/>
      <c r="H7" s="482"/>
      <c r="I7" s="464"/>
      <c r="J7" s="464"/>
    </row>
    <row r="8" spans="1:11" ht="72" customHeight="1">
      <c r="A8" s="139">
        <v>1</v>
      </c>
      <c r="B8" s="87" t="s">
        <v>449</v>
      </c>
      <c r="C8" s="87" t="s">
        <v>21</v>
      </c>
      <c r="D8" s="37" t="s">
        <v>450</v>
      </c>
      <c r="E8" s="139"/>
      <c r="F8" s="139"/>
      <c r="G8" s="130" t="s">
        <v>451</v>
      </c>
      <c r="H8" s="175">
        <v>25000000</v>
      </c>
      <c r="I8" s="130" t="s">
        <v>452</v>
      </c>
      <c r="J8" s="37" t="s">
        <v>453</v>
      </c>
      <c r="K8" s="176">
        <v>42795</v>
      </c>
    </row>
    <row r="9" spans="1:11" ht="76.5" customHeight="1">
      <c r="A9" s="139"/>
      <c r="B9" s="87"/>
      <c r="C9" s="87"/>
      <c r="D9" s="37"/>
      <c r="E9" s="139"/>
      <c r="F9" s="139"/>
      <c r="G9" s="130"/>
      <c r="H9" s="175"/>
      <c r="I9" s="130" t="s">
        <v>454</v>
      </c>
      <c r="J9" s="37" t="s">
        <v>455</v>
      </c>
    </row>
    <row r="10" spans="1:11" ht="51">
      <c r="A10" s="139">
        <v>2</v>
      </c>
      <c r="B10" s="87" t="s">
        <v>456</v>
      </c>
      <c r="C10" s="87" t="s">
        <v>21</v>
      </c>
      <c r="D10" s="37" t="s">
        <v>442</v>
      </c>
      <c r="E10" s="139"/>
      <c r="F10" s="139"/>
      <c r="G10" s="130" t="s">
        <v>457</v>
      </c>
      <c r="H10" s="175">
        <v>20000000</v>
      </c>
      <c r="I10" s="125" t="s">
        <v>458</v>
      </c>
      <c r="J10" s="37" t="s">
        <v>459</v>
      </c>
    </row>
    <row r="11" spans="1:11" ht="89.25">
      <c r="A11" s="139">
        <v>3</v>
      </c>
      <c r="B11" s="87" t="s">
        <v>460</v>
      </c>
      <c r="C11" s="87" t="s">
        <v>21</v>
      </c>
      <c r="D11" s="37" t="s">
        <v>461</v>
      </c>
      <c r="E11" s="139"/>
      <c r="F11" s="139"/>
      <c r="G11" s="130" t="s">
        <v>462</v>
      </c>
      <c r="H11" s="175">
        <v>20000000</v>
      </c>
      <c r="I11" s="125"/>
      <c r="J11" s="37" t="s">
        <v>463</v>
      </c>
    </row>
    <row r="12" spans="1:11" ht="127.5">
      <c r="A12" s="139">
        <v>4</v>
      </c>
      <c r="B12" s="87" t="s">
        <v>464</v>
      </c>
      <c r="C12" s="87" t="s">
        <v>21</v>
      </c>
      <c r="D12" s="37" t="s">
        <v>465</v>
      </c>
      <c r="E12" s="139"/>
      <c r="F12" s="139"/>
      <c r="G12" s="130" t="s">
        <v>466</v>
      </c>
      <c r="H12" s="175">
        <v>20000000</v>
      </c>
      <c r="I12" s="130" t="s">
        <v>467</v>
      </c>
      <c r="J12" s="37" t="s">
        <v>468</v>
      </c>
      <c r="K12" s="176">
        <v>42796</v>
      </c>
    </row>
    <row r="13" spans="1:11" s="25" customFormat="1" ht="63.75">
      <c r="A13" s="139">
        <v>5</v>
      </c>
      <c r="B13" s="87" t="s">
        <v>469</v>
      </c>
      <c r="C13" s="139" t="s">
        <v>35</v>
      </c>
      <c r="D13" s="87" t="s">
        <v>470</v>
      </c>
      <c r="E13" s="139"/>
      <c r="F13" s="139"/>
      <c r="G13" s="37" t="s">
        <v>471</v>
      </c>
      <c r="H13" s="139">
        <v>21500000</v>
      </c>
      <c r="I13" s="37" t="s">
        <v>472</v>
      </c>
      <c r="J13" s="37" t="s">
        <v>473</v>
      </c>
    </row>
    <row r="14" spans="1:11" ht="131.25" customHeight="1">
      <c r="A14" s="139">
        <v>6</v>
      </c>
      <c r="B14" s="87" t="s">
        <v>474</v>
      </c>
      <c r="C14" s="87" t="s">
        <v>21</v>
      </c>
      <c r="D14" s="37" t="s">
        <v>475</v>
      </c>
      <c r="E14" s="139"/>
      <c r="F14" s="139"/>
      <c r="G14" s="125" t="s">
        <v>476</v>
      </c>
      <c r="H14" s="175" t="s">
        <v>477</v>
      </c>
      <c r="I14" s="200" t="s">
        <v>478</v>
      </c>
      <c r="J14" s="37" t="s">
        <v>479</v>
      </c>
      <c r="K14" s="176">
        <v>42802</v>
      </c>
    </row>
    <row r="15" spans="1:11" ht="51">
      <c r="B15" s="87"/>
      <c r="C15" s="84"/>
      <c r="D15" s="37"/>
      <c r="E15" s="139"/>
      <c r="F15" s="139"/>
      <c r="G15" s="130"/>
      <c r="H15" s="175"/>
      <c r="I15" s="125"/>
      <c r="J15" s="37" t="s">
        <v>480</v>
      </c>
    </row>
    <row r="16" spans="1:11" ht="73.5" customHeight="1">
      <c r="A16" s="139">
        <v>7</v>
      </c>
      <c r="B16" s="87" t="s">
        <v>481</v>
      </c>
      <c r="C16" s="87" t="s">
        <v>21</v>
      </c>
      <c r="D16" s="37" t="s">
        <v>482</v>
      </c>
      <c r="E16" s="139"/>
      <c r="F16" s="139"/>
      <c r="G16" s="130" t="s">
        <v>483</v>
      </c>
      <c r="H16" s="175">
        <v>200000000</v>
      </c>
      <c r="I16" s="88" t="s">
        <v>484</v>
      </c>
      <c r="J16" s="37" t="s">
        <v>468</v>
      </c>
    </row>
    <row r="17" spans="1:11" ht="71.25" customHeight="1">
      <c r="A17" s="139">
        <v>8</v>
      </c>
      <c r="B17" s="87" t="s">
        <v>485</v>
      </c>
      <c r="C17" s="87" t="s">
        <v>21</v>
      </c>
      <c r="D17" s="37" t="s">
        <v>486</v>
      </c>
      <c r="E17" s="139"/>
      <c r="F17" s="139"/>
      <c r="G17" s="130" t="s">
        <v>487</v>
      </c>
      <c r="H17" s="175">
        <v>150000000</v>
      </c>
      <c r="I17" s="200" t="s">
        <v>478</v>
      </c>
      <c r="J17" s="37" t="s">
        <v>468</v>
      </c>
    </row>
    <row r="18" spans="1:11" ht="102">
      <c r="A18" s="139">
        <v>9</v>
      </c>
      <c r="B18" s="87" t="s">
        <v>488</v>
      </c>
      <c r="C18" s="87" t="s">
        <v>21</v>
      </c>
      <c r="D18" s="37" t="s">
        <v>489</v>
      </c>
      <c r="E18" s="139"/>
      <c r="F18" s="139"/>
      <c r="G18" s="130" t="s">
        <v>490</v>
      </c>
      <c r="H18" s="175">
        <v>50000000</v>
      </c>
      <c r="I18" s="125" t="s">
        <v>491</v>
      </c>
      <c r="J18" s="37" t="s">
        <v>468</v>
      </c>
      <c r="K18" s="176">
        <v>42801</v>
      </c>
    </row>
    <row r="19" spans="1:11" ht="51">
      <c r="A19" s="139">
        <v>10</v>
      </c>
      <c r="B19" s="87" t="s">
        <v>488</v>
      </c>
      <c r="C19" s="139" t="s">
        <v>35</v>
      </c>
      <c r="D19" s="37" t="s">
        <v>492</v>
      </c>
      <c r="E19" s="84"/>
      <c r="F19" s="139"/>
      <c r="G19" s="179" t="s">
        <v>493</v>
      </c>
      <c r="H19" s="175">
        <v>10000000</v>
      </c>
      <c r="I19" s="125" t="s">
        <v>494</v>
      </c>
      <c r="J19" s="37" t="s">
        <v>495</v>
      </c>
    </row>
    <row r="20" spans="1:11" ht="144.75" customHeight="1">
      <c r="A20" s="139">
        <v>11</v>
      </c>
      <c r="B20" s="87" t="s">
        <v>496</v>
      </c>
      <c r="C20" s="139" t="s">
        <v>35</v>
      </c>
      <c r="D20" s="37" t="s">
        <v>497</v>
      </c>
      <c r="E20" s="187"/>
      <c r="F20" s="139"/>
      <c r="G20" s="130" t="s">
        <v>1354</v>
      </c>
      <c r="H20" s="175"/>
      <c r="I20" s="125" t="s">
        <v>498</v>
      </c>
      <c r="J20" s="37" t="s">
        <v>499</v>
      </c>
      <c r="K20" s="176">
        <v>42797</v>
      </c>
    </row>
    <row r="21" spans="1:11" ht="63.75">
      <c r="A21" s="139"/>
      <c r="B21" s="87"/>
      <c r="C21" s="84"/>
      <c r="D21" s="37"/>
      <c r="E21" s="184"/>
      <c r="F21" s="139"/>
      <c r="G21" s="179" t="s">
        <v>500</v>
      </c>
      <c r="H21" s="130"/>
      <c r="I21" s="201"/>
      <c r="J21" s="87"/>
      <c r="K21" s="202"/>
    </row>
    <row r="22" spans="1:11" ht="76.5">
      <c r="A22" s="139">
        <v>12</v>
      </c>
      <c r="B22" s="87" t="s">
        <v>501</v>
      </c>
      <c r="C22" s="139" t="s">
        <v>35</v>
      </c>
      <c r="D22" s="87" t="s">
        <v>502</v>
      </c>
      <c r="E22" s="184"/>
      <c r="F22" s="187"/>
      <c r="G22" s="130" t="s">
        <v>503</v>
      </c>
      <c r="H22" s="192">
        <v>25000000</v>
      </c>
      <c r="I22" s="125" t="s">
        <v>504</v>
      </c>
      <c r="J22" s="87" t="s">
        <v>505</v>
      </c>
    </row>
    <row r="23" spans="1:11" ht="38.25">
      <c r="A23" s="139"/>
      <c r="B23" s="87"/>
      <c r="C23" s="84"/>
      <c r="D23" s="87"/>
      <c r="E23" s="184"/>
      <c r="F23" s="187"/>
      <c r="G23" s="193"/>
      <c r="H23" s="192"/>
      <c r="I23" s="125" t="s">
        <v>506</v>
      </c>
      <c r="J23" s="87"/>
    </row>
    <row r="24" spans="1:11" ht="63.75">
      <c r="A24" s="139">
        <v>13</v>
      </c>
      <c r="B24" s="87" t="s">
        <v>507</v>
      </c>
      <c r="C24" s="87" t="s">
        <v>21</v>
      </c>
      <c r="D24" s="194" t="s">
        <v>508</v>
      </c>
      <c r="E24" s="184"/>
      <c r="F24" s="187"/>
      <c r="G24" s="130" t="s">
        <v>509</v>
      </c>
      <c r="H24" s="192">
        <v>50000000</v>
      </c>
      <c r="I24" s="125" t="s">
        <v>510</v>
      </c>
      <c r="J24" s="183" t="s">
        <v>468</v>
      </c>
    </row>
    <row r="25" spans="1:11" ht="76.5">
      <c r="A25" s="139">
        <v>14</v>
      </c>
      <c r="B25" s="87" t="s">
        <v>507</v>
      </c>
      <c r="C25" s="139" t="s">
        <v>35</v>
      </c>
      <c r="D25" s="37" t="s">
        <v>511</v>
      </c>
      <c r="E25" s="184"/>
      <c r="F25" s="187"/>
      <c r="G25" s="130" t="s">
        <v>512</v>
      </c>
      <c r="H25" s="192">
        <v>150000000</v>
      </c>
      <c r="I25" s="125" t="s">
        <v>513</v>
      </c>
      <c r="J25" s="37" t="s">
        <v>514</v>
      </c>
    </row>
    <row r="26" spans="1:11" s="190" customFormat="1" ht="127.5">
      <c r="A26" s="456">
        <v>15</v>
      </c>
      <c r="B26" s="462" t="s">
        <v>515</v>
      </c>
      <c r="C26" s="462" t="s">
        <v>516</v>
      </c>
      <c r="D26" s="462" t="s">
        <v>517</v>
      </c>
      <c r="E26" s="456"/>
      <c r="F26" s="456">
        <v>3</v>
      </c>
      <c r="G26" s="195"/>
      <c r="H26" s="192"/>
      <c r="I26" s="201" t="s">
        <v>518</v>
      </c>
      <c r="J26" s="88" t="s">
        <v>519</v>
      </c>
    </row>
    <row r="27" spans="1:11" ht="89.25">
      <c r="A27" s="457"/>
      <c r="B27" s="463"/>
      <c r="C27" s="463"/>
      <c r="D27" s="463"/>
      <c r="E27" s="457"/>
      <c r="F27" s="457"/>
      <c r="G27" s="196"/>
      <c r="H27" s="189"/>
      <c r="I27" s="203" t="s">
        <v>520</v>
      </c>
      <c r="J27" s="184"/>
    </row>
    <row r="28" spans="1:11" ht="76.5">
      <c r="A28" s="458"/>
      <c r="B28" s="464"/>
      <c r="C28" s="464"/>
      <c r="D28" s="464"/>
      <c r="E28" s="458"/>
      <c r="F28" s="458"/>
      <c r="G28" s="196"/>
      <c r="H28" s="189"/>
      <c r="I28" s="203" t="s">
        <v>521</v>
      </c>
      <c r="J28" s="184"/>
    </row>
    <row r="29" spans="1:11">
      <c r="A29" s="353"/>
      <c r="B29" s="354"/>
      <c r="C29" s="354"/>
      <c r="D29" s="354"/>
      <c r="E29" s="353"/>
      <c r="F29" s="353"/>
      <c r="G29" s="196"/>
      <c r="H29" s="189"/>
      <c r="I29" s="203"/>
      <c r="J29" s="184"/>
    </row>
    <row r="30" spans="1:11" s="25" customFormat="1" ht="63.75">
      <c r="A30" s="139">
        <v>16</v>
      </c>
      <c r="B30" s="87" t="s">
        <v>522</v>
      </c>
      <c r="C30" s="87" t="s">
        <v>21</v>
      </c>
      <c r="D30" s="37" t="s">
        <v>523</v>
      </c>
      <c r="E30" s="139"/>
      <c r="F30" s="139"/>
      <c r="G30" s="130" t="s">
        <v>524</v>
      </c>
      <c r="H30" s="145">
        <v>50000000</v>
      </c>
      <c r="I30" s="125" t="s">
        <v>525</v>
      </c>
      <c r="J30" s="37" t="s">
        <v>468</v>
      </c>
    </row>
    <row r="31" spans="1:11" ht="38.25">
      <c r="A31" s="139"/>
      <c r="B31" s="184"/>
      <c r="C31" s="184"/>
      <c r="D31" s="184"/>
      <c r="E31" s="184"/>
      <c r="F31" s="187"/>
      <c r="G31" s="196"/>
      <c r="H31" s="189"/>
      <c r="I31" s="203" t="s">
        <v>526</v>
      </c>
      <c r="J31" s="184"/>
    </row>
    <row r="32" spans="1:11" ht="51">
      <c r="A32" s="139"/>
      <c r="B32" s="184"/>
      <c r="C32" s="184"/>
      <c r="D32" s="184"/>
      <c r="E32" s="184"/>
      <c r="F32" s="187"/>
      <c r="G32" s="196"/>
      <c r="H32" s="189"/>
      <c r="I32" s="203" t="s">
        <v>527</v>
      </c>
      <c r="J32" s="184"/>
    </row>
    <row r="33" spans="1:10" ht="89.25">
      <c r="A33" s="139">
        <v>17</v>
      </c>
      <c r="B33" s="88" t="s">
        <v>528</v>
      </c>
      <c r="C33" s="87" t="s">
        <v>21</v>
      </c>
      <c r="D33" s="88" t="s">
        <v>529</v>
      </c>
      <c r="E33" s="84"/>
      <c r="F33" s="297"/>
      <c r="G33" s="197" t="s">
        <v>530</v>
      </c>
      <c r="H33" s="189">
        <v>4000000</v>
      </c>
      <c r="I33" s="203"/>
      <c r="J33" s="184"/>
    </row>
    <row r="34" spans="1:10" ht="76.5">
      <c r="A34" s="171">
        <v>18</v>
      </c>
      <c r="B34" s="87" t="s">
        <v>522</v>
      </c>
      <c r="C34" s="87" t="s">
        <v>21</v>
      </c>
      <c r="D34" s="183" t="s">
        <v>531</v>
      </c>
      <c r="E34" s="184"/>
      <c r="F34" s="187"/>
      <c r="G34" s="197" t="s">
        <v>532</v>
      </c>
      <c r="H34" s="189">
        <v>20000000</v>
      </c>
      <c r="I34" s="203" t="s">
        <v>533</v>
      </c>
      <c r="J34" s="37" t="s">
        <v>468</v>
      </c>
    </row>
    <row r="35" spans="1:10">
      <c r="A35" s="159"/>
      <c r="B35" s="137"/>
      <c r="C35" s="137"/>
      <c r="D35" s="137"/>
      <c r="E35" s="137"/>
      <c r="F35" s="160"/>
      <c r="G35" s="161"/>
      <c r="H35" s="138">
        <f>SUM(H8:H34)</f>
        <v>815500000</v>
      </c>
      <c r="I35" s="169"/>
      <c r="J35" s="137"/>
    </row>
    <row r="36" spans="1:10" ht="15">
      <c r="A36" s="159"/>
      <c r="B36" s="137"/>
      <c r="C36" s="162" t="s">
        <v>359</v>
      </c>
      <c r="D36" s="163"/>
      <c r="E36" s="137"/>
      <c r="G36" s="161"/>
      <c r="H36" s="138"/>
      <c r="I36" s="169"/>
      <c r="J36" s="137"/>
    </row>
    <row r="37" spans="1:10" ht="15">
      <c r="A37" s="159"/>
      <c r="B37" s="137"/>
      <c r="C37" s="162" t="s">
        <v>360</v>
      </c>
      <c r="D37" s="163">
        <v>12</v>
      </c>
      <c r="E37" s="137"/>
      <c r="G37" s="161" t="s">
        <v>1363</v>
      </c>
      <c r="H37" s="138">
        <v>12</v>
      </c>
      <c r="I37" s="169"/>
      <c r="J37" s="137"/>
    </row>
    <row r="38" spans="1:10" ht="15">
      <c r="A38" s="159"/>
      <c r="B38" s="137"/>
      <c r="C38" s="162" t="s">
        <v>239</v>
      </c>
      <c r="D38" s="163">
        <v>5</v>
      </c>
      <c r="E38" s="137"/>
      <c r="G38" s="161"/>
      <c r="H38" s="138"/>
      <c r="I38" s="169"/>
      <c r="J38" s="137"/>
    </row>
    <row r="39" spans="1:10" ht="15">
      <c r="A39" s="159"/>
      <c r="B39" s="137"/>
      <c r="C39" s="162" t="s">
        <v>361</v>
      </c>
      <c r="D39" s="163">
        <v>0</v>
      </c>
      <c r="E39" s="137"/>
      <c r="G39" s="161"/>
      <c r="H39" s="138"/>
      <c r="I39" s="169"/>
      <c r="J39" s="137"/>
    </row>
    <row r="40" spans="1:10" ht="15">
      <c r="A40" s="159"/>
      <c r="B40" s="137"/>
      <c r="C40" s="309" t="s">
        <v>1310</v>
      </c>
      <c r="D40" s="163">
        <v>0</v>
      </c>
      <c r="E40" s="137"/>
      <c r="G40" s="161"/>
      <c r="H40" s="138"/>
      <c r="I40" s="169"/>
      <c r="J40" s="137"/>
    </row>
    <row r="41" spans="1:10" ht="15">
      <c r="A41" s="159"/>
      <c r="B41" s="137"/>
      <c r="C41" s="309" t="s">
        <v>1112</v>
      </c>
      <c r="D41" s="163">
        <v>0</v>
      </c>
      <c r="E41" s="137"/>
      <c r="G41" s="161"/>
      <c r="H41" s="138"/>
      <c r="I41" s="169"/>
      <c r="J41" s="137"/>
    </row>
    <row r="42" spans="1:10">
      <c r="A42" s="159"/>
      <c r="B42" s="137"/>
      <c r="C42" s="198" t="s">
        <v>1302</v>
      </c>
      <c r="D42" s="199">
        <v>1</v>
      </c>
      <c r="E42" s="137"/>
      <c r="G42" s="161"/>
      <c r="H42" s="138"/>
      <c r="I42" s="169"/>
      <c r="J42" s="137"/>
    </row>
    <row r="43" spans="1:10">
      <c r="A43" s="159"/>
      <c r="B43" s="137"/>
      <c r="C43" s="137" t="s">
        <v>1094</v>
      </c>
      <c r="D43" s="159">
        <f>SUM(D37:D42)</f>
        <v>18</v>
      </c>
      <c r="E43" s="137"/>
      <c r="G43" s="161"/>
      <c r="H43" s="138"/>
      <c r="I43" s="169"/>
      <c r="J43" s="137"/>
    </row>
    <row r="44" spans="1:10">
      <c r="A44" s="159"/>
      <c r="B44" s="137"/>
      <c r="C44" s="137"/>
      <c r="D44" s="137"/>
      <c r="E44" s="137"/>
      <c r="G44" s="161"/>
      <c r="H44" s="138"/>
      <c r="I44" s="169"/>
      <c r="J44" s="137"/>
    </row>
    <row r="45" spans="1:10">
      <c r="A45" s="159"/>
      <c r="B45" s="137"/>
      <c r="C45" s="137"/>
      <c r="D45" s="137"/>
      <c r="E45" s="137"/>
      <c r="G45" s="161"/>
      <c r="H45" s="138"/>
      <c r="I45" s="169"/>
      <c r="J45" s="137"/>
    </row>
    <row r="46" spans="1:10" ht="41.1" customHeight="1">
      <c r="A46" s="159"/>
      <c r="B46" s="137"/>
      <c r="C46" s="137"/>
      <c r="D46" s="137"/>
      <c r="E46" s="137"/>
      <c r="F46" s="159"/>
      <c r="G46" s="161"/>
      <c r="H46" s="138"/>
      <c r="I46" s="169"/>
      <c r="J46" s="137"/>
    </row>
    <row r="47" spans="1:10" ht="41.1" customHeight="1">
      <c r="A47" s="159"/>
      <c r="B47" s="137"/>
      <c r="C47" s="137"/>
      <c r="D47" s="137"/>
      <c r="E47" s="137"/>
      <c r="F47" s="159"/>
      <c r="G47" s="161"/>
      <c r="H47" s="138"/>
      <c r="I47" s="169"/>
      <c r="J47" s="137"/>
    </row>
    <row r="48" spans="1:10" ht="41.1" customHeight="1">
      <c r="A48" s="159"/>
      <c r="B48" s="137"/>
      <c r="C48" s="137"/>
      <c r="D48" s="137"/>
      <c r="E48" s="137"/>
      <c r="F48" s="159"/>
      <c r="G48" s="161"/>
      <c r="H48" s="138"/>
      <c r="I48" s="169"/>
      <c r="J48" s="137"/>
    </row>
    <row r="49" spans="1:13" ht="41.1" customHeight="1">
      <c r="A49" s="159"/>
      <c r="B49" s="137"/>
      <c r="C49" s="137"/>
      <c r="D49" s="137"/>
      <c r="E49" s="137"/>
      <c r="F49" s="160"/>
      <c r="G49" s="164"/>
      <c r="H49" s="138"/>
      <c r="I49" s="170"/>
      <c r="J49" s="137"/>
    </row>
    <row r="50" spans="1:13" s="487" customFormat="1" ht="15" customHeight="1">
      <c r="A50" s="485" t="s">
        <v>241</v>
      </c>
      <c r="B50" s="486"/>
      <c r="C50" s="486"/>
      <c r="D50" s="486"/>
      <c r="E50" s="486"/>
      <c r="F50" s="486"/>
      <c r="G50" s="486"/>
      <c r="H50" s="486"/>
      <c r="I50" s="486"/>
      <c r="J50" s="486"/>
      <c r="K50" s="486"/>
      <c r="L50" s="486"/>
      <c r="M50" s="486"/>
    </row>
    <row r="76" spans="8:8">
      <c r="H76" s="134">
        <f>24+57</f>
        <v>81</v>
      </c>
    </row>
  </sheetData>
  <mergeCells count="22">
    <mergeCell ref="F26:F28"/>
    <mergeCell ref="A1:J1"/>
    <mergeCell ref="A2:J2"/>
    <mergeCell ref="A3:J3"/>
    <mergeCell ref="A4:C4"/>
    <mergeCell ref="E5:F5"/>
    <mergeCell ref="A50:XFD50"/>
    <mergeCell ref="A5:A7"/>
    <mergeCell ref="B5:B7"/>
    <mergeCell ref="C5:C7"/>
    <mergeCell ref="D5:D7"/>
    <mergeCell ref="E6:E7"/>
    <mergeCell ref="F6:F7"/>
    <mergeCell ref="G5:G7"/>
    <mergeCell ref="H5:H7"/>
    <mergeCell ref="I5:I7"/>
    <mergeCell ref="J5:J7"/>
    <mergeCell ref="A26:A28"/>
    <mergeCell ref="B26:B28"/>
    <mergeCell ref="C26:C28"/>
    <mergeCell ref="D26:D28"/>
    <mergeCell ref="E26:E28"/>
  </mergeCells>
  <pageMargins left="0.23958333333333301" right="0.43958333333333299" top="0.389583333333333" bottom="0.33958333333333302" header="0.3" footer="0.3"/>
  <pageSetup paperSize="256" scale="90" orientation="landscape" horizontalDpi="4294967293" r:id="rId1"/>
</worksheet>
</file>

<file path=xl/worksheets/sheet6.xml><?xml version="1.0" encoding="utf-8"?>
<worksheet xmlns="http://schemas.openxmlformats.org/spreadsheetml/2006/main" xmlns:r="http://schemas.openxmlformats.org/officeDocument/2006/relationships">
  <dimension ref="A1:M54"/>
  <sheetViews>
    <sheetView topLeftCell="A12" zoomScale="95" zoomScaleNormal="95" workbookViewId="0">
      <selection activeCell="H17" sqref="H17"/>
    </sheetView>
  </sheetViews>
  <sheetFormatPr defaultColWidth="8.85546875" defaultRowHeight="12.75"/>
  <cols>
    <col min="1" max="1" width="3.85546875" style="25" customWidth="1"/>
    <col min="2" max="2" width="9.28515625" style="133" customWidth="1"/>
    <col min="3" max="3" width="13.28515625" style="133" customWidth="1"/>
    <col min="4" max="4" width="17.5703125" style="133" customWidth="1"/>
    <col min="5" max="5" width="8.140625" style="133" customWidth="1"/>
    <col min="6" max="6" width="8.28515625" style="133" customWidth="1"/>
    <col min="7" max="7" width="24.7109375" style="133" customWidth="1"/>
    <col min="8" max="8" width="13.28515625" style="134" customWidth="1"/>
    <col min="9" max="9" width="36.7109375" style="133" customWidth="1"/>
    <col min="10" max="10" width="28" style="133" customWidth="1"/>
    <col min="11" max="11" width="10.7109375" style="133" hidden="1" customWidth="1"/>
    <col min="12" max="12" width="8.85546875" style="133" hidden="1" customWidth="1"/>
    <col min="13" max="16384" width="8.85546875" style="133"/>
  </cols>
  <sheetData>
    <row r="1" spans="1:11">
      <c r="A1" s="483" t="s">
        <v>0</v>
      </c>
      <c r="B1" s="483"/>
      <c r="C1" s="483"/>
      <c r="D1" s="483"/>
      <c r="E1" s="483"/>
      <c r="F1" s="483"/>
      <c r="G1" s="483"/>
      <c r="H1" s="483"/>
      <c r="I1" s="483"/>
      <c r="J1" s="483"/>
    </row>
    <row r="2" spans="1:11">
      <c r="A2" s="483" t="s">
        <v>1</v>
      </c>
      <c r="B2" s="483"/>
      <c r="C2" s="483"/>
      <c r="D2" s="483"/>
      <c r="E2" s="483"/>
      <c r="F2" s="483"/>
      <c r="G2" s="483"/>
      <c r="H2" s="483"/>
      <c r="I2" s="483"/>
      <c r="J2" s="483"/>
    </row>
    <row r="3" spans="1:11">
      <c r="A3" s="483" t="s">
        <v>2</v>
      </c>
      <c r="B3" s="483"/>
      <c r="C3" s="483"/>
      <c r="D3" s="483"/>
      <c r="E3" s="483"/>
      <c r="F3" s="483"/>
      <c r="G3" s="483"/>
      <c r="H3" s="483"/>
      <c r="I3" s="483"/>
      <c r="J3" s="483"/>
    </row>
    <row r="4" spans="1:11">
      <c r="A4" s="484" t="s">
        <v>534</v>
      </c>
      <c r="B4" s="484"/>
      <c r="C4" s="484"/>
      <c r="E4" s="136"/>
      <c r="F4" s="135"/>
      <c r="G4" s="137"/>
      <c r="H4" s="138"/>
      <c r="I4" s="136"/>
      <c r="J4" s="137"/>
    </row>
    <row r="5" spans="1:11">
      <c r="A5" s="456" t="s">
        <v>4</v>
      </c>
      <c r="B5" s="474" t="s">
        <v>5</v>
      </c>
      <c r="C5" s="456" t="s">
        <v>6</v>
      </c>
      <c r="D5" s="462" t="s">
        <v>7</v>
      </c>
      <c r="E5" s="473" t="s">
        <v>8</v>
      </c>
      <c r="F5" s="456"/>
      <c r="G5" s="465" t="s">
        <v>10</v>
      </c>
      <c r="H5" s="480" t="s">
        <v>11</v>
      </c>
      <c r="I5" s="462" t="s">
        <v>9</v>
      </c>
      <c r="J5" s="462" t="s">
        <v>12</v>
      </c>
    </row>
    <row r="6" spans="1:11">
      <c r="A6" s="457"/>
      <c r="B6" s="475"/>
      <c r="C6" s="457"/>
      <c r="D6" s="463"/>
      <c r="E6" s="462" t="s">
        <v>152</v>
      </c>
      <c r="F6" s="462" t="s">
        <v>14</v>
      </c>
      <c r="G6" s="466"/>
      <c r="H6" s="481"/>
      <c r="I6" s="463"/>
      <c r="J6" s="463"/>
    </row>
    <row r="7" spans="1:11">
      <c r="A7" s="458"/>
      <c r="B7" s="476"/>
      <c r="C7" s="458"/>
      <c r="D7" s="464"/>
      <c r="E7" s="464"/>
      <c r="F7" s="464"/>
      <c r="G7" s="467"/>
      <c r="H7" s="482"/>
      <c r="I7" s="464"/>
      <c r="J7" s="464"/>
    </row>
    <row r="8" spans="1:11" ht="153">
      <c r="A8" s="139">
        <v>1</v>
      </c>
      <c r="B8" s="87" t="s">
        <v>535</v>
      </c>
      <c r="C8" s="87" t="s">
        <v>29</v>
      </c>
      <c r="D8" s="87" t="s">
        <v>536</v>
      </c>
      <c r="E8" s="139"/>
      <c r="F8" s="139"/>
      <c r="G8" s="130" t="s">
        <v>537</v>
      </c>
      <c r="H8" s="175">
        <v>7500000</v>
      </c>
      <c r="I8" s="130" t="s">
        <v>538</v>
      </c>
      <c r="J8" s="37" t="s">
        <v>539</v>
      </c>
      <c r="K8" s="176">
        <v>42795</v>
      </c>
    </row>
    <row r="9" spans="1:11" ht="114.75">
      <c r="A9" s="139">
        <v>2</v>
      </c>
      <c r="B9" s="87" t="s">
        <v>540</v>
      </c>
      <c r="C9" s="87" t="s">
        <v>541</v>
      </c>
      <c r="D9" s="37" t="s">
        <v>542</v>
      </c>
      <c r="E9" s="139"/>
      <c r="F9" s="139"/>
      <c r="G9" s="177" t="s">
        <v>543</v>
      </c>
      <c r="H9" s="175"/>
      <c r="I9" s="179" t="s">
        <v>544</v>
      </c>
      <c r="J9" s="37" t="s">
        <v>545</v>
      </c>
    </row>
    <row r="10" spans="1:11" ht="114.75">
      <c r="A10" s="139">
        <v>3</v>
      </c>
      <c r="B10" s="87" t="s">
        <v>546</v>
      </c>
      <c r="C10" s="87" t="s">
        <v>541</v>
      </c>
      <c r="D10" s="37" t="s">
        <v>547</v>
      </c>
      <c r="E10" s="139"/>
      <c r="F10" s="139"/>
      <c r="G10" s="130" t="s">
        <v>548</v>
      </c>
      <c r="H10" s="175"/>
      <c r="I10" s="130" t="s">
        <v>548</v>
      </c>
      <c r="J10" s="37" t="s">
        <v>545</v>
      </c>
    </row>
    <row r="11" spans="1:11" ht="38.25">
      <c r="H11" s="175"/>
      <c r="I11" s="125"/>
      <c r="J11" s="37" t="s">
        <v>549</v>
      </c>
    </row>
    <row r="12" spans="1:11" ht="114.75">
      <c r="A12" s="139">
        <v>4</v>
      </c>
      <c r="B12" s="87" t="s">
        <v>550</v>
      </c>
      <c r="C12" s="87" t="s">
        <v>161</v>
      </c>
      <c r="D12" s="37" t="s">
        <v>551</v>
      </c>
      <c r="E12" s="139"/>
      <c r="F12" s="139"/>
      <c r="G12" s="130" t="s">
        <v>552</v>
      </c>
      <c r="H12" s="175">
        <v>10000000</v>
      </c>
      <c r="I12" s="130" t="s">
        <v>553</v>
      </c>
      <c r="J12" s="37"/>
      <c r="K12" s="176">
        <v>42796</v>
      </c>
    </row>
    <row r="13" spans="1:11" s="25" customFormat="1" ht="102">
      <c r="A13" s="139">
        <v>5</v>
      </c>
      <c r="B13" s="87" t="s">
        <v>554</v>
      </c>
      <c r="C13" s="87" t="s">
        <v>541</v>
      </c>
      <c r="D13" s="87" t="s">
        <v>555</v>
      </c>
      <c r="E13" s="139"/>
      <c r="F13" s="139"/>
      <c r="G13" s="37" t="s">
        <v>556</v>
      </c>
      <c r="H13" s="87" t="s">
        <v>557</v>
      </c>
      <c r="I13" s="37" t="s">
        <v>558</v>
      </c>
      <c r="J13" s="37" t="s">
        <v>559</v>
      </c>
    </row>
    <row r="14" spans="1:11" ht="127.5">
      <c r="A14" s="139">
        <v>6</v>
      </c>
      <c r="B14" s="87" t="s">
        <v>560</v>
      </c>
      <c r="C14" s="87" t="s">
        <v>561</v>
      </c>
      <c r="D14" s="37" t="s">
        <v>562</v>
      </c>
      <c r="E14" s="139"/>
      <c r="F14" s="87" t="s">
        <v>563</v>
      </c>
      <c r="G14" s="125" t="s">
        <v>564</v>
      </c>
      <c r="H14" s="175"/>
      <c r="I14" s="88" t="s">
        <v>565</v>
      </c>
      <c r="J14" s="37" t="s">
        <v>566</v>
      </c>
      <c r="K14" s="176">
        <v>42802</v>
      </c>
    </row>
    <row r="15" spans="1:11">
      <c r="A15" s="159"/>
      <c r="B15" s="137"/>
      <c r="C15" s="137"/>
      <c r="D15" s="137"/>
      <c r="E15" s="137"/>
      <c r="F15" s="160"/>
      <c r="G15" s="161"/>
      <c r="H15" s="138">
        <f>H12+H8</f>
        <v>17500000</v>
      </c>
      <c r="I15" s="169"/>
      <c r="J15" s="137"/>
    </row>
    <row r="16" spans="1:11" ht="15">
      <c r="A16" s="159"/>
      <c r="B16" s="137"/>
      <c r="C16" s="137"/>
      <c r="D16" s="162" t="s">
        <v>359</v>
      </c>
      <c r="E16" s="163"/>
      <c r="F16" s="160"/>
      <c r="G16" s="161"/>
      <c r="H16" s="138"/>
      <c r="I16" s="169"/>
      <c r="J16" s="137"/>
    </row>
    <row r="17" spans="1:13" ht="15">
      <c r="A17" s="159"/>
      <c r="B17" s="137"/>
      <c r="C17" s="137"/>
      <c r="D17" s="162" t="s">
        <v>360</v>
      </c>
      <c r="E17" s="163">
        <v>1</v>
      </c>
      <c r="F17" s="160"/>
      <c r="G17" s="245" t="s">
        <v>1364</v>
      </c>
      <c r="H17" s="138">
        <v>5</v>
      </c>
      <c r="I17" s="169"/>
      <c r="J17" s="137"/>
    </row>
    <row r="18" spans="1:13" ht="15">
      <c r="A18" s="159"/>
      <c r="B18" s="137"/>
      <c r="C18" s="137"/>
      <c r="D18" s="162" t="s">
        <v>239</v>
      </c>
      <c r="E18" s="163">
        <v>3</v>
      </c>
      <c r="F18" s="160"/>
      <c r="G18" s="245"/>
      <c r="H18" s="138"/>
      <c r="I18" s="169"/>
      <c r="J18" s="137"/>
    </row>
    <row r="19" spans="1:13" ht="15">
      <c r="A19" s="159"/>
      <c r="B19" s="137"/>
      <c r="C19" s="137"/>
      <c r="D19" s="162" t="s">
        <v>361</v>
      </c>
      <c r="E19" s="163">
        <v>1</v>
      </c>
      <c r="F19" s="160"/>
      <c r="G19" s="245"/>
      <c r="H19" s="138"/>
      <c r="I19" s="169"/>
      <c r="J19" s="137"/>
    </row>
    <row r="20" spans="1:13" ht="15">
      <c r="A20" s="159"/>
      <c r="B20" s="137"/>
      <c r="C20" s="137"/>
      <c r="D20" s="309" t="s">
        <v>1308</v>
      </c>
      <c r="E20" s="163">
        <v>0</v>
      </c>
      <c r="F20" s="160"/>
      <c r="G20" s="245"/>
      <c r="H20" s="138"/>
      <c r="I20" s="169"/>
      <c r="J20" s="137"/>
    </row>
    <row r="21" spans="1:13" ht="15">
      <c r="A21" s="159"/>
      <c r="B21" s="137"/>
      <c r="C21" s="137"/>
      <c r="D21" s="309" t="s">
        <v>1112</v>
      </c>
      <c r="E21" s="163">
        <v>0</v>
      </c>
      <c r="F21" s="160"/>
      <c r="G21" s="245"/>
      <c r="H21" s="138"/>
      <c r="I21" s="169"/>
      <c r="J21" s="137"/>
    </row>
    <row r="22" spans="1:13">
      <c r="A22" s="159"/>
      <c r="B22" s="137"/>
      <c r="C22" s="137"/>
      <c r="D22" s="137" t="s">
        <v>1305</v>
      </c>
      <c r="E22" s="160">
        <v>1</v>
      </c>
      <c r="F22" s="160"/>
      <c r="G22" s="245"/>
      <c r="H22" s="138"/>
      <c r="I22" s="169"/>
      <c r="J22" s="137"/>
    </row>
    <row r="23" spans="1:13">
      <c r="A23" s="159"/>
      <c r="B23" s="137"/>
      <c r="C23" s="137"/>
      <c r="D23" s="137" t="s">
        <v>1094</v>
      </c>
      <c r="E23" s="160">
        <f>SUM(E17:E22)</f>
        <v>6</v>
      </c>
      <c r="F23" s="160"/>
      <c r="G23" s="245"/>
      <c r="H23" s="138"/>
      <c r="I23" s="169"/>
      <c r="J23" s="137"/>
    </row>
    <row r="24" spans="1:13">
      <c r="A24" s="159"/>
      <c r="B24" s="137"/>
      <c r="C24" s="137"/>
      <c r="D24" s="137"/>
      <c r="E24" s="137"/>
      <c r="F24" s="159"/>
      <c r="G24" s="245"/>
      <c r="H24" s="138"/>
      <c r="I24" s="169"/>
      <c r="J24" s="137"/>
    </row>
    <row r="25" spans="1:13">
      <c r="A25" s="159"/>
      <c r="B25" s="137"/>
      <c r="C25" s="137"/>
      <c r="D25" s="137"/>
      <c r="E25" s="137"/>
      <c r="F25" s="159"/>
      <c r="G25" s="245"/>
      <c r="H25" s="138"/>
      <c r="I25" s="169"/>
      <c r="J25" s="137"/>
    </row>
    <row r="26" spans="1:13">
      <c r="A26" s="159"/>
      <c r="B26" s="137"/>
      <c r="C26" s="137"/>
      <c r="D26" s="137"/>
      <c r="E26" s="137"/>
      <c r="F26" s="159"/>
      <c r="G26" s="245"/>
      <c r="H26" s="138"/>
      <c r="I26" s="169"/>
      <c r="J26" s="137"/>
    </row>
    <row r="27" spans="1:13">
      <c r="A27" s="159"/>
      <c r="B27" s="137"/>
      <c r="C27" s="137"/>
      <c r="D27" s="137"/>
      <c r="E27" s="137"/>
      <c r="F27" s="160"/>
      <c r="G27" s="245"/>
      <c r="H27" s="138"/>
      <c r="I27" s="170"/>
      <c r="J27" s="137"/>
    </row>
    <row r="28" spans="1:13" s="487" customFormat="1" ht="15" customHeight="1">
      <c r="A28" s="485" t="s">
        <v>241</v>
      </c>
      <c r="B28" s="486"/>
      <c r="C28" s="486"/>
      <c r="D28" s="486"/>
      <c r="E28" s="486"/>
      <c r="F28" s="486"/>
      <c r="G28" s="486"/>
      <c r="H28" s="486"/>
      <c r="I28" s="486"/>
      <c r="J28" s="486"/>
      <c r="K28" s="486"/>
      <c r="L28" s="486"/>
      <c r="M28" s="486"/>
    </row>
    <row r="54" spans="8:8">
      <c r="H54" s="134">
        <f>24+57</f>
        <v>81</v>
      </c>
    </row>
  </sheetData>
  <mergeCells count="16">
    <mergeCell ref="A1:J1"/>
    <mergeCell ref="A2:J2"/>
    <mergeCell ref="A3:J3"/>
    <mergeCell ref="A4:C4"/>
    <mergeCell ref="E5:F5"/>
    <mergeCell ref="A28:XFD28"/>
    <mergeCell ref="A5:A7"/>
    <mergeCell ref="B5:B7"/>
    <mergeCell ref="C5:C7"/>
    <mergeCell ref="D5:D7"/>
    <mergeCell ref="E6:E7"/>
    <mergeCell ref="F6:F7"/>
    <mergeCell ref="G5:G7"/>
    <mergeCell ref="H5:H7"/>
    <mergeCell ref="I5:I7"/>
    <mergeCell ref="J5:J7"/>
  </mergeCells>
  <pageMargins left="0.23958333333333301" right="0.43958333333333299" top="0.389583333333333" bottom="0.33958333333333302" header="0.3" footer="0.3"/>
  <pageSetup paperSize="256" scale="90" orientation="landscape" r:id="rId1"/>
</worksheet>
</file>

<file path=xl/worksheets/sheet7.xml><?xml version="1.0" encoding="utf-8"?>
<worksheet xmlns="http://schemas.openxmlformats.org/spreadsheetml/2006/main" xmlns:r="http://schemas.openxmlformats.org/officeDocument/2006/relationships">
  <dimension ref="A1:M59"/>
  <sheetViews>
    <sheetView topLeftCell="A19" zoomScale="112" zoomScaleNormal="112" workbookViewId="0">
      <selection activeCell="H23" sqref="H23"/>
    </sheetView>
  </sheetViews>
  <sheetFormatPr defaultColWidth="8.85546875" defaultRowHeight="12.75"/>
  <cols>
    <col min="1" max="1" width="3.85546875" style="25" customWidth="1"/>
    <col min="2" max="2" width="9.28515625" style="133" customWidth="1"/>
    <col min="3" max="3" width="12.5703125" style="133" customWidth="1"/>
    <col min="4" max="4" width="15.85546875" style="133" customWidth="1"/>
    <col min="5" max="5" width="8.140625" style="133" customWidth="1"/>
    <col min="6" max="6" width="8.28515625" style="133" customWidth="1"/>
    <col min="7" max="7" width="21.28515625" style="133" customWidth="1"/>
    <col min="8" max="8" width="13.28515625" style="134" customWidth="1"/>
    <col min="9" max="9" width="28.140625" style="133" customWidth="1"/>
    <col min="10" max="10" width="26.7109375" style="133" customWidth="1"/>
    <col min="11" max="11" width="10.7109375" style="133" hidden="1" customWidth="1"/>
    <col min="12" max="12" width="8.85546875" style="133" hidden="1" customWidth="1"/>
    <col min="13" max="16384" width="8.85546875" style="133"/>
  </cols>
  <sheetData>
    <row r="1" spans="1:11">
      <c r="A1" s="483" t="s">
        <v>0</v>
      </c>
      <c r="B1" s="483"/>
      <c r="C1" s="483"/>
      <c r="D1" s="483"/>
      <c r="E1" s="483"/>
      <c r="F1" s="483"/>
      <c r="G1" s="483"/>
      <c r="H1" s="483"/>
      <c r="I1" s="483"/>
      <c r="J1" s="483"/>
    </row>
    <row r="2" spans="1:11">
      <c r="A2" s="483" t="s">
        <v>1</v>
      </c>
      <c r="B2" s="483"/>
      <c r="C2" s="483"/>
      <c r="D2" s="483"/>
      <c r="E2" s="483"/>
      <c r="F2" s="483"/>
      <c r="G2" s="483"/>
      <c r="H2" s="483"/>
      <c r="I2" s="483"/>
      <c r="J2" s="483"/>
    </row>
    <row r="3" spans="1:11">
      <c r="A3" s="483" t="s">
        <v>2</v>
      </c>
      <c r="B3" s="483"/>
      <c r="C3" s="483"/>
      <c r="D3" s="483"/>
      <c r="E3" s="483"/>
      <c r="F3" s="483"/>
      <c r="G3" s="483"/>
      <c r="H3" s="483"/>
      <c r="I3" s="483"/>
      <c r="J3" s="483"/>
    </row>
    <row r="4" spans="1:11">
      <c r="A4" s="484" t="s">
        <v>567</v>
      </c>
      <c r="B4" s="484"/>
      <c r="C4" s="484"/>
      <c r="E4" s="136"/>
      <c r="F4" s="135"/>
      <c r="G4" s="137"/>
      <c r="H4" s="138"/>
      <c r="I4" s="136"/>
      <c r="J4" s="137"/>
    </row>
    <row r="5" spans="1:11">
      <c r="A5" s="456" t="s">
        <v>4</v>
      </c>
      <c r="B5" s="474" t="s">
        <v>5</v>
      </c>
      <c r="C5" s="456" t="s">
        <v>6</v>
      </c>
      <c r="D5" s="462" t="s">
        <v>7</v>
      </c>
      <c r="E5" s="473" t="s">
        <v>8</v>
      </c>
      <c r="F5" s="456"/>
      <c r="G5" s="465" t="s">
        <v>10</v>
      </c>
      <c r="H5" s="480" t="s">
        <v>11</v>
      </c>
      <c r="I5" s="462" t="s">
        <v>9</v>
      </c>
      <c r="J5" s="462" t="s">
        <v>12</v>
      </c>
    </row>
    <row r="6" spans="1:11">
      <c r="A6" s="457"/>
      <c r="B6" s="475"/>
      <c r="C6" s="457"/>
      <c r="D6" s="463"/>
      <c r="E6" s="462" t="s">
        <v>152</v>
      </c>
      <c r="F6" s="462" t="s">
        <v>14</v>
      </c>
      <c r="G6" s="466"/>
      <c r="H6" s="481"/>
      <c r="I6" s="463"/>
      <c r="J6" s="463"/>
    </row>
    <row r="7" spans="1:11">
      <c r="A7" s="458"/>
      <c r="B7" s="476"/>
      <c r="C7" s="458"/>
      <c r="D7" s="464"/>
      <c r="E7" s="464"/>
      <c r="F7" s="464"/>
      <c r="G7" s="467"/>
      <c r="H7" s="482"/>
      <c r="I7" s="464"/>
      <c r="J7" s="464"/>
    </row>
    <row r="8" spans="1:11" ht="165.75">
      <c r="A8" s="139">
        <v>1</v>
      </c>
      <c r="B8" s="298" t="s">
        <v>568</v>
      </c>
      <c r="C8" s="181" t="s">
        <v>35</v>
      </c>
      <c r="D8" s="87" t="s">
        <v>569</v>
      </c>
      <c r="E8" s="139"/>
      <c r="F8" s="139"/>
      <c r="G8" s="130" t="s">
        <v>570</v>
      </c>
      <c r="H8" s="175">
        <v>20000000</v>
      </c>
      <c r="I8" s="130" t="s">
        <v>571</v>
      </c>
      <c r="J8" s="37" t="s">
        <v>539</v>
      </c>
      <c r="K8" s="176">
        <v>42795</v>
      </c>
    </row>
    <row r="9" spans="1:11" ht="114.75">
      <c r="A9" s="139">
        <v>2</v>
      </c>
      <c r="B9" s="54" t="s">
        <v>572</v>
      </c>
      <c r="C9" s="181" t="s">
        <v>35</v>
      </c>
      <c r="D9" s="37" t="s">
        <v>573</v>
      </c>
      <c r="E9" s="139"/>
      <c r="F9" s="139"/>
      <c r="G9" s="177" t="s">
        <v>574</v>
      </c>
      <c r="H9" s="175">
        <v>50000000</v>
      </c>
      <c r="I9" s="179" t="s">
        <v>575</v>
      </c>
      <c r="J9" s="37" t="s">
        <v>545</v>
      </c>
    </row>
    <row r="10" spans="1:11" ht="51">
      <c r="A10" s="139"/>
      <c r="B10" s="122"/>
      <c r="C10" s="87"/>
      <c r="D10" s="37"/>
      <c r="E10" s="139"/>
      <c r="F10" s="139"/>
      <c r="G10" s="37"/>
      <c r="H10" s="175"/>
      <c r="I10" s="179" t="s">
        <v>576</v>
      </c>
      <c r="J10" s="37"/>
    </row>
    <row r="11" spans="1:11" ht="114.75">
      <c r="A11" s="139">
        <v>3</v>
      </c>
      <c r="B11" s="54" t="s">
        <v>577</v>
      </c>
      <c r="C11" s="182" t="s">
        <v>21</v>
      </c>
      <c r="D11" s="37" t="s">
        <v>578</v>
      </c>
      <c r="E11" s="139"/>
      <c r="F11" s="139"/>
      <c r="G11" s="130" t="s">
        <v>579</v>
      </c>
      <c r="H11" s="175">
        <v>150000000</v>
      </c>
      <c r="I11" s="130" t="s">
        <v>581</v>
      </c>
      <c r="J11" s="37" t="s">
        <v>545</v>
      </c>
    </row>
    <row r="12" spans="1:11" ht="38.25">
      <c r="H12" s="175"/>
      <c r="I12" s="125"/>
      <c r="J12" s="37" t="s">
        <v>549</v>
      </c>
    </row>
    <row r="13" spans="1:11" ht="114.75">
      <c r="A13" s="139">
        <v>4</v>
      </c>
      <c r="B13" s="298" t="s">
        <v>582</v>
      </c>
      <c r="C13" s="181" t="s">
        <v>35</v>
      </c>
      <c r="D13" s="298" t="s">
        <v>583</v>
      </c>
      <c r="E13" s="36"/>
      <c r="F13" s="36"/>
      <c r="G13" s="298" t="s">
        <v>584</v>
      </c>
      <c r="H13" s="306"/>
      <c r="I13" s="125" t="s">
        <v>585</v>
      </c>
      <c r="J13" s="298"/>
    </row>
    <row r="14" spans="1:11" ht="102">
      <c r="A14" s="139">
        <v>5</v>
      </c>
      <c r="B14" s="298" t="s">
        <v>586</v>
      </c>
      <c r="C14" s="181" t="s">
        <v>35</v>
      </c>
      <c r="D14" s="37" t="s">
        <v>587</v>
      </c>
      <c r="E14" s="139"/>
      <c r="F14" s="139"/>
      <c r="G14" s="130" t="s">
        <v>588</v>
      </c>
      <c r="H14" s="175">
        <v>5000000</v>
      </c>
      <c r="I14" s="130" t="s">
        <v>589</v>
      </c>
      <c r="J14" s="37"/>
      <c r="K14" s="176">
        <v>42796</v>
      </c>
    </row>
    <row r="15" spans="1:11" ht="102">
      <c r="A15" s="139"/>
      <c r="B15" s="87"/>
      <c r="C15" s="87"/>
      <c r="D15" s="37"/>
      <c r="E15" s="139"/>
      <c r="F15" s="139"/>
      <c r="G15" s="130"/>
      <c r="H15" s="175"/>
      <c r="I15" s="130" t="s">
        <v>590</v>
      </c>
      <c r="J15" s="37" t="s">
        <v>559</v>
      </c>
      <c r="K15" s="176"/>
    </row>
    <row r="16" spans="1:11" s="25" customFormat="1" ht="51">
      <c r="A16" s="139">
        <v>6</v>
      </c>
      <c r="B16" s="298" t="s">
        <v>591</v>
      </c>
      <c r="C16" s="181" t="s">
        <v>35</v>
      </c>
      <c r="D16" s="87" t="s">
        <v>592</v>
      </c>
      <c r="E16" s="139"/>
      <c r="F16" s="139"/>
      <c r="G16" s="37" t="s">
        <v>593</v>
      </c>
      <c r="H16" s="87"/>
      <c r="I16" s="123" t="s">
        <v>594</v>
      </c>
      <c r="J16" s="37"/>
    </row>
    <row r="17" spans="1:11" ht="102">
      <c r="A17" s="139">
        <v>7</v>
      </c>
      <c r="B17" s="298" t="s">
        <v>595</v>
      </c>
      <c r="C17" s="181" t="s">
        <v>35</v>
      </c>
      <c r="D17" s="37" t="s">
        <v>596</v>
      </c>
      <c r="E17" s="139"/>
      <c r="F17" s="139"/>
      <c r="G17" s="125" t="s">
        <v>597</v>
      </c>
      <c r="H17" s="185"/>
      <c r="I17" s="88" t="s">
        <v>598</v>
      </c>
      <c r="J17" s="91" t="s">
        <v>599</v>
      </c>
      <c r="K17" s="176">
        <v>42802</v>
      </c>
    </row>
    <row r="18" spans="1:11" s="180" customFormat="1" ht="102">
      <c r="A18" s="87">
        <v>8</v>
      </c>
      <c r="B18" s="37" t="s">
        <v>600</v>
      </c>
      <c r="C18" s="182" t="s">
        <v>21</v>
      </c>
      <c r="D18" s="165" t="s">
        <v>601</v>
      </c>
      <c r="E18" s="37"/>
      <c r="F18" s="37"/>
      <c r="G18" s="165" t="s">
        <v>602</v>
      </c>
      <c r="H18" s="186"/>
      <c r="I18" s="165" t="s">
        <v>603</v>
      </c>
      <c r="J18" s="165" t="s">
        <v>604</v>
      </c>
    </row>
    <row r="19" spans="1:11" ht="102">
      <c r="A19" s="139">
        <v>9</v>
      </c>
      <c r="B19" s="37" t="s">
        <v>600</v>
      </c>
      <c r="C19" s="182" t="s">
        <v>21</v>
      </c>
      <c r="D19" s="183" t="s">
        <v>605</v>
      </c>
      <c r="E19" s="184"/>
      <c r="F19" s="187"/>
      <c r="G19" s="188" t="s">
        <v>606</v>
      </c>
      <c r="H19" s="189">
        <v>10000000</v>
      </c>
      <c r="I19" s="165" t="s">
        <v>603</v>
      </c>
      <c r="J19" s="165" t="s">
        <v>604</v>
      </c>
    </row>
    <row r="20" spans="1:11" ht="105" customHeight="1">
      <c r="A20" s="139">
        <v>10</v>
      </c>
      <c r="B20" s="88" t="s">
        <v>608</v>
      </c>
      <c r="C20" s="182" t="s">
        <v>21</v>
      </c>
      <c r="D20" s="298" t="s">
        <v>609</v>
      </c>
      <c r="E20" s="36"/>
      <c r="F20" s="36"/>
      <c r="G20" s="298" t="s">
        <v>610</v>
      </c>
      <c r="H20" s="306">
        <v>5000000</v>
      </c>
      <c r="I20" s="130" t="s">
        <v>611</v>
      </c>
      <c r="J20" s="298" t="s">
        <v>612</v>
      </c>
    </row>
    <row r="21" spans="1:11">
      <c r="A21" s="159"/>
      <c r="B21" s="137"/>
      <c r="C21" s="137"/>
      <c r="D21" s="137"/>
      <c r="E21" s="137"/>
      <c r="F21" s="160"/>
      <c r="G21" s="161"/>
      <c r="H21" s="138">
        <f>SUM(H8:H20)</f>
        <v>240000000</v>
      </c>
      <c r="I21" s="169"/>
      <c r="J21" s="137"/>
    </row>
    <row r="22" spans="1:11" ht="15">
      <c r="A22" s="159"/>
      <c r="B22" s="137"/>
      <c r="C22" s="162" t="s">
        <v>359</v>
      </c>
      <c r="D22" s="163"/>
      <c r="E22" s="137"/>
      <c r="F22" s="160"/>
      <c r="G22" s="161"/>
      <c r="H22" s="138"/>
      <c r="I22" s="169"/>
      <c r="J22" s="137"/>
    </row>
    <row r="23" spans="1:11" ht="15">
      <c r="A23" s="159"/>
      <c r="B23" s="137"/>
      <c r="C23" s="162" t="s">
        <v>360</v>
      </c>
      <c r="D23" s="163">
        <v>4</v>
      </c>
      <c r="E23" s="137"/>
      <c r="F23" s="160"/>
      <c r="G23" s="133" t="s">
        <v>1364</v>
      </c>
      <c r="H23" s="138">
        <v>5</v>
      </c>
      <c r="I23" s="169"/>
      <c r="J23" s="137"/>
    </row>
    <row r="24" spans="1:11" ht="15">
      <c r="A24" s="159"/>
      <c r="B24" s="137"/>
      <c r="C24" s="162" t="s">
        <v>239</v>
      </c>
      <c r="D24" s="163">
        <v>6</v>
      </c>
      <c r="H24" s="138"/>
      <c r="I24" s="169"/>
      <c r="J24" s="137"/>
    </row>
    <row r="25" spans="1:11" ht="15">
      <c r="A25" s="159"/>
      <c r="B25" s="137"/>
      <c r="C25" s="162" t="s">
        <v>361</v>
      </c>
      <c r="D25" s="163">
        <v>0</v>
      </c>
      <c r="H25" s="138"/>
      <c r="I25" s="169"/>
      <c r="J25" s="137"/>
    </row>
    <row r="26" spans="1:11" ht="15">
      <c r="A26" s="159"/>
      <c r="B26" s="137"/>
      <c r="C26" s="309" t="s">
        <v>1308</v>
      </c>
      <c r="D26" s="163">
        <v>0</v>
      </c>
      <c r="H26" s="138"/>
      <c r="I26" s="169"/>
      <c r="J26" s="137"/>
    </row>
    <row r="27" spans="1:11" ht="15">
      <c r="A27" s="159"/>
      <c r="B27" s="137"/>
      <c r="C27" s="309" t="s">
        <v>1112</v>
      </c>
      <c r="D27" s="163">
        <v>0</v>
      </c>
      <c r="H27" s="138"/>
      <c r="I27" s="169"/>
      <c r="J27" s="137"/>
    </row>
    <row r="28" spans="1:11">
      <c r="A28" s="159"/>
      <c r="B28" s="137"/>
      <c r="C28" s="137" t="s">
        <v>1094</v>
      </c>
      <c r="D28" s="159">
        <f>SUM(D23:D27)</f>
        <v>10</v>
      </c>
      <c r="H28" s="138"/>
      <c r="I28" s="169"/>
      <c r="J28" s="137"/>
    </row>
    <row r="29" spans="1:11" ht="41.1" customHeight="1">
      <c r="A29" s="159"/>
      <c r="B29" s="137"/>
      <c r="C29" s="137"/>
      <c r="D29" s="137"/>
      <c r="H29" s="138"/>
      <c r="I29" s="169"/>
      <c r="J29" s="137"/>
    </row>
    <row r="30" spans="1:11" ht="41.1" customHeight="1">
      <c r="A30" s="159"/>
      <c r="B30" s="137"/>
      <c r="C30" s="137"/>
      <c r="D30" s="137"/>
      <c r="E30" s="137"/>
      <c r="F30" s="159"/>
      <c r="H30" s="138"/>
      <c r="I30" s="169"/>
      <c r="J30" s="137"/>
    </row>
    <row r="31" spans="1:11" ht="41.1" customHeight="1">
      <c r="A31" s="159"/>
      <c r="B31" s="137"/>
      <c r="C31" s="137"/>
      <c r="D31" s="137"/>
      <c r="E31" s="137"/>
      <c r="F31" s="159"/>
      <c r="H31" s="138"/>
      <c r="I31" s="169"/>
      <c r="J31" s="137"/>
    </row>
    <row r="32" spans="1:11" ht="41.1" customHeight="1">
      <c r="A32" s="159"/>
      <c r="B32" s="137"/>
      <c r="C32" s="137"/>
      <c r="D32" s="137"/>
      <c r="E32" s="137"/>
      <c r="F32" s="160"/>
      <c r="H32" s="138"/>
      <c r="I32" s="170"/>
      <c r="J32" s="137"/>
    </row>
    <row r="33" spans="1:13" s="487" customFormat="1" ht="15" customHeight="1">
      <c r="A33" s="485" t="s">
        <v>241</v>
      </c>
      <c r="B33" s="486"/>
      <c r="C33" s="486"/>
      <c r="D33" s="486"/>
      <c r="E33" s="486"/>
      <c r="F33" s="486"/>
      <c r="G33" s="486"/>
      <c r="H33" s="486"/>
      <c r="I33" s="486"/>
      <c r="J33" s="486"/>
      <c r="K33" s="486"/>
      <c r="L33" s="486"/>
      <c r="M33" s="486"/>
    </row>
    <row r="59" spans="8:8">
      <c r="H59" s="134">
        <f>24+57</f>
        <v>81</v>
      </c>
    </row>
  </sheetData>
  <mergeCells count="16">
    <mergeCell ref="A1:J1"/>
    <mergeCell ref="A2:J2"/>
    <mergeCell ref="A3:J3"/>
    <mergeCell ref="A4:C4"/>
    <mergeCell ref="E5:F5"/>
    <mergeCell ref="A33:XFD33"/>
    <mergeCell ref="A5:A7"/>
    <mergeCell ref="B5:B7"/>
    <mergeCell ref="C5:C7"/>
    <mergeCell ref="D5:D7"/>
    <mergeCell ref="E6:E7"/>
    <mergeCell ref="F6:F7"/>
    <mergeCell ref="G5:G7"/>
    <mergeCell ref="H5:H7"/>
    <mergeCell ref="I5:I7"/>
    <mergeCell ref="J5:J7"/>
  </mergeCells>
  <pageMargins left="0.23958333333333301" right="0.33958333333333302" top="0.389583333333333" bottom="0.33958333333333302" header="0.3" footer="0.3"/>
  <pageSetup paperSize="256" scale="90" orientation="landscape" r:id="rId1"/>
</worksheet>
</file>

<file path=xl/worksheets/sheet8.xml><?xml version="1.0" encoding="utf-8"?>
<worksheet xmlns="http://schemas.openxmlformats.org/spreadsheetml/2006/main" xmlns:r="http://schemas.openxmlformats.org/officeDocument/2006/relationships">
  <dimension ref="A1:M55"/>
  <sheetViews>
    <sheetView zoomScale="77" zoomScaleNormal="77" workbookViewId="0">
      <selection activeCell="I15" sqref="I15"/>
    </sheetView>
  </sheetViews>
  <sheetFormatPr defaultColWidth="8.85546875" defaultRowHeight="12.75"/>
  <cols>
    <col min="1" max="1" width="3.85546875" style="25" customWidth="1"/>
    <col min="2" max="2" width="9.28515625" style="133" customWidth="1"/>
    <col min="3" max="3" width="12.5703125" style="133" customWidth="1"/>
    <col min="4" max="4" width="15.85546875" style="133" customWidth="1"/>
    <col min="5" max="5" width="8.140625" style="133" customWidth="1"/>
    <col min="6" max="6" width="8.28515625" style="133" customWidth="1"/>
    <col min="7" max="7" width="21.28515625" style="133" customWidth="1"/>
    <col min="8" max="8" width="13.28515625" style="134" customWidth="1"/>
    <col min="9" max="9" width="28.140625" style="133" customWidth="1"/>
    <col min="10" max="10" width="26.7109375" style="133" customWidth="1"/>
    <col min="11" max="11" width="10.7109375" style="133" hidden="1" customWidth="1"/>
    <col min="12" max="12" width="8.85546875" style="133" hidden="1" customWidth="1"/>
    <col min="13" max="16384" width="8.85546875" style="133"/>
  </cols>
  <sheetData>
    <row r="1" spans="1:11">
      <c r="A1" s="483" t="s">
        <v>0</v>
      </c>
      <c r="B1" s="483"/>
      <c r="C1" s="483"/>
      <c r="D1" s="483"/>
      <c r="E1" s="483"/>
      <c r="F1" s="483"/>
      <c r="G1" s="483"/>
      <c r="H1" s="483"/>
      <c r="I1" s="483"/>
      <c r="J1" s="483"/>
    </row>
    <row r="2" spans="1:11">
      <c r="A2" s="483" t="s">
        <v>1</v>
      </c>
      <c r="B2" s="483"/>
      <c r="C2" s="483"/>
      <c r="D2" s="483"/>
      <c r="E2" s="483"/>
      <c r="F2" s="483"/>
      <c r="G2" s="483"/>
      <c r="H2" s="483"/>
      <c r="I2" s="483"/>
      <c r="J2" s="483"/>
    </row>
    <row r="3" spans="1:11">
      <c r="A3" s="483" t="s">
        <v>2</v>
      </c>
      <c r="B3" s="483"/>
      <c r="C3" s="483"/>
      <c r="D3" s="483"/>
      <c r="E3" s="483"/>
      <c r="F3" s="483"/>
      <c r="G3" s="483"/>
      <c r="H3" s="483"/>
      <c r="I3" s="483"/>
      <c r="J3" s="483"/>
    </row>
    <row r="4" spans="1:11">
      <c r="A4" s="484" t="s">
        <v>613</v>
      </c>
      <c r="B4" s="484"/>
      <c r="C4" s="484"/>
      <c r="E4" s="136"/>
      <c r="F4" s="135"/>
      <c r="G4" s="137"/>
      <c r="H4" s="138"/>
      <c r="I4" s="136"/>
      <c r="J4" s="137"/>
    </row>
    <row r="5" spans="1:11">
      <c r="A5" s="456" t="s">
        <v>4</v>
      </c>
      <c r="B5" s="474" t="s">
        <v>5</v>
      </c>
      <c r="C5" s="456" t="s">
        <v>6</v>
      </c>
      <c r="D5" s="462" t="s">
        <v>7</v>
      </c>
      <c r="E5" s="473" t="s">
        <v>8</v>
      </c>
      <c r="F5" s="456"/>
      <c r="G5" s="465" t="s">
        <v>10</v>
      </c>
      <c r="H5" s="480" t="s">
        <v>11</v>
      </c>
      <c r="I5" s="462" t="s">
        <v>9</v>
      </c>
      <c r="J5" s="462" t="s">
        <v>12</v>
      </c>
    </row>
    <row r="6" spans="1:11">
      <c r="A6" s="457"/>
      <c r="B6" s="475"/>
      <c r="C6" s="457"/>
      <c r="D6" s="463"/>
      <c r="E6" s="462" t="s">
        <v>152</v>
      </c>
      <c r="F6" s="462" t="s">
        <v>14</v>
      </c>
      <c r="G6" s="466"/>
      <c r="H6" s="481"/>
      <c r="I6" s="463"/>
      <c r="J6" s="463"/>
    </row>
    <row r="7" spans="1:11">
      <c r="A7" s="458"/>
      <c r="B7" s="476"/>
      <c r="C7" s="458"/>
      <c r="D7" s="464"/>
      <c r="E7" s="464"/>
      <c r="F7" s="464"/>
      <c r="G7" s="467"/>
      <c r="H7" s="482"/>
      <c r="I7" s="464"/>
      <c r="J7" s="464"/>
    </row>
    <row r="8" spans="1:11" ht="76.5">
      <c r="A8" s="139">
        <v>1</v>
      </c>
      <c r="B8" s="87" t="s">
        <v>614</v>
      </c>
      <c r="C8" s="87" t="s">
        <v>541</v>
      </c>
      <c r="D8" s="87" t="s">
        <v>615</v>
      </c>
      <c r="E8" s="139"/>
      <c r="F8" s="139"/>
      <c r="G8" s="130" t="s">
        <v>616</v>
      </c>
      <c r="H8" s="175"/>
      <c r="I8" s="130" t="s">
        <v>617</v>
      </c>
      <c r="J8" s="37" t="s">
        <v>618</v>
      </c>
      <c r="K8" s="176">
        <v>42795</v>
      </c>
    </row>
    <row r="9" spans="1:11" ht="76.5">
      <c r="A9" s="139">
        <v>2</v>
      </c>
      <c r="B9" s="87" t="s">
        <v>619</v>
      </c>
      <c r="C9" s="87" t="s">
        <v>620</v>
      </c>
      <c r="D9" s="37" t="s">
        <v>621</v>
      </c>
      <c r="E9" s="139"/>
      <c r="F9" s="139"/>
      <c r="G9" s="177" t="s">
        <v>622</v>
      </c>
      <c r="H9" s="178" t="s">
        <v>623</v>
      </c>
      <c r="I9" s="179" t="s">
        <v>624</v>
      </c>
      <c r="J9" s="37" t="s">
        <v>625</v>
      </c>
    </row>
    <row r="10" spans="1:11" ht="76.5">
      <c r="A10" s="139"/>
      <c r="B10" s="122"/>
      <c r="C10" s="87"/>
      <c r="D10" s="37"/>
      <c r="E10" s="139"/>
      <c r="F10" s="139"/>
      <c r="G10" s="37" t="s">
        <v>626</v>
      </c>
      <c r="H10" s="175"/>
      <c r="I10" s="179"/>
      <c r="J10" s="37"/>
    </row>
    <row r="11" spans="1:11" ht="102">
      <c r="A11" s="139">
        <v>3</v>
      </c>
      <c r="B11" s="87" t="s">
        <v>627</v>
      </c>
      <c r="C11" s="87" t="s">
        <v>628</v>
      </c>
      <c r="D11" s="37" t="s">
        <v>629</v>
      </c>
      <c r="E11" s="139"/>
      <c r="F11" s="139"/>
      <c r="G11" s="130" t="s">
        <v>630</v>
      </c>
      <c r="H11" s="175"/>
      <c r="I11" s="130" t="s">
        <v>631</v>
      </c>
      <c r="J11" s="37" t="s">
        <v>632</v>
      </c>
    </row>
    <row r="12" spans="1:11">
      <c r="A12" s="159"/>
      <c r="B12" s="137"/>
      <c r="C12" s="137"/>
      <c r="D12" s="137"/>
      <c r="E12" s="137"/>
      <c r="F12" s="160"/>
      <c r="G12" s="161"/>
      <c r="H12" s="138">
        <v>0</v>
      </c>
      <c r="I12" s="169"/>
      <c r="J12" s="137"/>
    </row>
    <row r="13" spans="1:11">
      <c r="A13" s="159"/>
      <c r="B13" s="137"/>
      <c r="C13" s="137"/>
      <c r="D13" s="137"/>
      <c r="E13" s="137"/>
      <c r="F13" s="160"/>
      <c r="G13" s="161"/>
      <c r="H13" s="138"/>
      <c r="I13" s="169"/>
      <c r="J13" s="137"/>
    </row>
    <row r="14" spans="1:11" ht="15">
      <c r="A14" s="159"/>
      <c r="B14" s="137"/>
      <c r="C14" s="162" t="s">
        <v>359</v>
      </c>
      <c r="D14" s="163"/>
      <c r="E14" s="137"/>
      <c r="F14" s="160"/>
      <c r="G14" s="161"/>
      <c r="H14" s="138"/>
      <c r="I14" s="169"/>
      <c r="J14" s="137"/>
    </row>
    <row r="15" spans="1:11" ht="15">
      <c r="A15" s="159"/>
      <c r="B15" s="137"/>
      <c r="C15" s="162" t="s">
        <v>360</v>
      </c>
      <c r="D15" s="163">
        <v>0</v>
      </c>
      <c r="E15" s="137"/>
      <c r="F15" s="160"/>
      <c r="G15" s="161"/>
      <c r="H15" s="138" t="s">
        <v>1365</v>
      </c>
      <c r="I15" s="169">
        <v>4</v>
      </c>
      <c r="J15" s="137"/>
    </row>
    <row r="16" spans="1:11" ht="15">
      <c r="A16" s="159"/>
      <c r="B16" s="137"/>
      <c r="C16" s="162" t="s">
        <v>239</v>
      </c>
      <c r="D16" s="163">
        <v>3</v>
      </c>
      <c r="E16" s="137"/>
      <c r="F16" s="160"/>
      <c r="G16" s="162" t="s">
        <v>359</v>
      </c>
      <c r="H16" s="138"/>
      <c r="I16" s="169"/>
      <c r="J16" s="137"/>
    </row>
    <row r="17" spans="1:13" ht="15">
      <c r="A17" s="159"/>
      <c r="B17" s="137"/>
      <c r="C17" s="309" t="s">
        <v>1308</v>
      </c>
      <c r="D17" s="163">
        <v>0</v>
      </c>
      <c r="E17" s="137"/>
      <c r="F17" s="160"/>
      <c r="G17" s="162"/>
      <c r="H17" s="138"/>
      <c r="I17" s="169"/>
      <c r="J17" s="137"/>
    </row>
    <row r="18" spans="1:13" ht="15">
      <c r="A18" s="159"/>
      <c r="B18" s="137"/>
      <c r="C18" s="309" t="s">
        <v>1112</v>
      </c>
      <c r="D18" s="163">
        <v>0</v>
      </c>
      <c r="E18" s="137"/>
      <c r="F18" s="160"/>
      <c r="G18" s="162"/>
      <c r="H18" s="138"/>
      <c r="I18" s="169"/>
      <c r="J18" s="137"/>
    </row>
    <row r="19" spans="1:13" ht="15">
      <c r="A19" s="159"/>
      <c r="B19" s="137"/>
      <c r="C19" s="162" t="s">
        <v>361</v>
      </c>
      <c r="D19" s="163">
        <v>0</v>
      </c>
      <c r="E19" s="137"/>
      <c r="F19" s="160"/>
      <c r="G19" s="162" t="s">
        <v>360</v>
      </c>
      <c r="H19" s="138"/>
      <c r="I19" s="169"/>
      <c r="J19" s="137"/>
    </row>
    <row r="20" spans="1:13" ht="15">
      <c r="A20" s="159"/>
      <c r="B20" s="137"/>
      <c r="C20" s="137" t="s">
        <v>1094</v>
      </c>
      <c r="D20" s="160">
        <f>SUM(D15:D19)</f>
        <v>3</v>
      </c>
      <c r="E20" s="137"/>
      <c r="F20" s="160"/>
      <c r="G20" s="162" t="s">
        <v>239</v>
      </c>
      <c r="H20" s="138"/>
      <c r="I20" s="169"/>
      <c r="J20" s="137"/>
    </row>
    <row r="21" spans="1:13" ht="15">
      <c r="A21" s="159"/>
      <c r="B21" s="137"/>
      <c r="C21" s="137"/>
      <c r="D21" s="137"/>
      <c r="E21" s="137"/>
      <c r="F21" s="160"/>
      <c r="G21" s="162"/>
      <c r="H21" s="138"/>
      <c r="I21" s="169"/>
      <c r="J21" s="137"/>
    </row>
    <row r="22" spans="1:13" ht="15">
      <c r="A22" s="159"/>
      <c r="B22" s="137"/>
      <c r="C22" s="137"/>
      <c r="D22" s="137"/>
      <c r="E22" s="137"/>
      <c r="F22" s="160"/>
      <c r="G22" s="162"/>
      <c r="H22" s="138"/>
      <c r="I22" s="169"/>
      <c r="J22" s="137"/>
    </row>
    <row r="23" spans="1:13" ht="15">
      <c r="A23" s="159"/>
      <c r="B23" s="137"/>
      <c r="C23" s="137"/>
      <c r="D23" s="137"/>
      <c r="E23" s="137"/>
      <c r="F23" s="160"/>
      <c r="G23" s="162" t="s">
        <v>361</v>
      </c>
      <c r="H23" s="138"/>
      <c r="I23" s="169"/>
      <c r="J23" s="137"/>
    </row>
    <row r="24" spans="1:13" ht="15">
      <c r="A24" s="159"/>
      <c r="B24" s="137"/>
      <c r="C24" s="137"/>
      <c r="D24" s="137"/>
      <c r="E24" s="137"/>
      <c r="F24" s="159"/>
      <c r="G24" s="309" t="s">
        <v>1308</v>
      </c>
      <c r="H24" s="138"/>
      <c r="I24" s="169"/>
      <c r="J24" s="137"/>
    </row>
    <row r="25" spans="1:13" ht="15">
      <c r="A25" s="159"/>
      <c r="B25" s="137"/>
      <c r="C25" s="137"/>
      <c r="D25" s="137"/>
      <c r="E25" s="137"/>
      <c r="F25" s="159"/>
      <c r="G25" s="309" t="s">
        <v>1112</v>
      </c>
      <c r="H25" s="138"/>
      <c r="I25" s="169"/>
      <c r="J25" s="137"/>
    </row>
    <row r="26" spans="1:13" ht="41.1" customHeight="1">
      <c r="A26" s="159"/>
      <c r="B26" s="137"/>
      <c r="C26" s="137"/>
      <c r="D26" s="137"/>
      <c r="E26" s="137"/>
      <c r="F26" s="159"/>
      <c r="G26" s="137" t="s">
        <v>1305</v>
      </c>
      <c r="H26" s="138"/>
      <c r="I26" s="169"/>
      <c r="J26" s="137"/>
    </row>
    <row r="27" spans="1:13" ht="41.1" customHeight="1">
      <c r="A27" s="159"/>
      <c r="B27" s="137"/>
      <c r="C27" s="137"/>
      <c r="D27" s="137"/>
      <c r="E27" s="137"/>
      <c r="F27" s="159"/>
      <c r="G27" s="137" t="s">
        <v>1094</v>
      </c>
      <c r="H27" s="138"/>
      <c r="I27" s="169"/>
      <c r="J27" s="137"/>
    </row>
    <row r="28" spans="1:13" ht="41.1" customHeight="1">
      <c r="A28" s="159"/>
      <c r="B28" s="137"/>
      <c r="C28" s="137"/>
      <c r="D28" s="137"/>
      <c r="E28" s="137"/>
      <c r="F28" s="160"/>
      <c r="G28" s="164"/>
      <c r="H28" s="138"/>
      <c r="I28" s="170"/>
      <c r="J28" s="137"/>
    </row>
    <row r="29" spans="1:13" s="487" customFormat="1" ht="15" customHeight="1">
      <c r="A29" s="485" t="s">
        <v>241</v>
      </c>
      <c r="B29" s="486"/>
      <c r="C29" s="486"/>
      <c r="D29" s="486"/>
      <c r="E29" s="486"/>
      <c r="F29" s="486"/>
      <c r="G29" s="486"/>
      <c r="H29" s="486"/>
      <c r="I29" s="486"/>
      <c r="J29" s="486"/>
      <c r="K29" s="486"/>
      <c r="L29" s="486"/>
      <c r="M29" s="486"/>
    </row>
    <row r="55" spans="8:8">
      <c r="H55" s="134">
        <f>24+57</f>
        <v>81</v>
      </c>
    </row>
  </sheetData>
  <mergeCells count="16">
    <mergeCell ref="A1:J1"/>
    <mergeCell ref="A2:J2"/>
    <mergeCell ref="A3:J3"/>
    <mergeCell ref="A4:C4"/>
    <mergeCell ref="E5:F5"/>
    <mergeCell ref="A29:XFD29"/>
    <mergeCell ref="A5:A7"/>
    <mergeCell ref="B5:B7"/>
    <mergeCell ref="C5:C7"/>
    <mergeCell ref="D5:D7"/>
    <mergeCell ref="E6:E7"/>
    <mergeCell ref="F6:F7"/>
    <mergeCell ref="G5:G7"/>
    <mergeCell ref="H5:H7"/>
    <mergeCell ref="I5:I7"/>
    <mergeCell ref="J5:J7"/>
  </mergeCells>
  <pageMargins left="0.23958333333333301" right="0.33958333333333302" top="0.389583333333333" bottom="0.33958333333333302" header="0.3" footer="0.3"/>
  <pageSetup paperSize="256" scale="90" orientation="landscape" r:id="rId1"/>
</worksheet>
</file>

<file path=xl/worksheets/sheet9.xml><?xml version="1.0" encoding="utf-8"?>
<worksheet xmlns="http://schemas.openxmlformats.org/spreadsheetml/2006/main" xmlns:r="http://schemas.openxmlformats.org/officeDocument/2006/relationships">
  <dimension ref="A1:M54"/>
  <sheetViews>
    <sheetView topLeftCell="A10" zoomScale="82" zoomScaleNormal="82" workbookViewId="0">
      <selection activeCell="H16" sqref="H16"/>
    </sheetView>
  </sheetViews>
  <sheetFormatPr defaultColWidth="8.85546875" defaultRowHeight="12.75"/>
  <cols>
    <col min="1" max="1" width="3.85546875" style="25" customWidth="1"/>
    <col min="2" max="2" width="9.28515625" style="133" customWidth="1"/>
    <col min="3" max="3" width="12.5703125" style="133" customWidth="1"/>
    <col min="4" max="4" width="15.85546875" style="133" customWidth="1"/>
    <col min="5" max="5" width="8.140625" style="133" customWidth="1"/>
    <col min="6" max="6" width="8.28515625" style="133" customWidth="1"/>
    <col min="7" max="7" width="21.28515625" style="133" customWidth="1"/>
    <col min="8" max="8" width="14.85546875" style="134" customWidth="1"/>
    <col min="9" max="9" width="28.140625" style="133" customWidth="1"/>
    <col min="10" max="10" width="26.7109375" style="133" customWidth="1"/>
    <col min="11" max="11" width="10.7109375" style="133" hidden="1" customWidth="1"/>
    <col min="12" max="12" width="8.85546875" style="133" hidden="1" customWidth="1"/>
    <col min="13" max="16384" width="8.85546875" style="133"/>
  </cols>
  <sheetData>
    <row r="1" spans="1:11">
      <c r="A1" s="483" t="s">
        <v>0</v>
      </c>
      <c r="B1" s="483"/>
      <c r="C1" s="483"/>
      <c r="D1" s="483"/>
      <c r="E1" s="483"/>
      <c r="F1" s="483"/>
      <c r="G1" s="483"/>
      <c r="H1" s="483"/>
      <c r="I1" s="483"/>
      <c r="J1" s="483"/>
    </row>
    <row r="2" spans="1:11">
      <c r="A2" s="483" t="s">
        <v>1</v>
      </c>
      <c r="B2" s="483"/>
      <c r="C2" s="483"/>
      <c r="D2" s="483"/>
      <c r="E2" s="483"/>
      <c r="F2" s="483"/>
      <c r="G2" s="483"/>
      <c r="H2" s="483"/>
      <c r="I2" s="483"/>
      <c r="J2" s="483"/>
    </row>
    <row r="3" spans="1:11">
      <c r="A3" s="483" t="s">
        <v>2</v>
      </c>
      <c r="B3" s="483"/>
      <c r="C3" s="483"/>
      <c r="D3" s="483"/>
      <c r="E3" s="483"/>
      <c r="F3" s="483"/>
      <c r="G3" s="483"/>
      <c r="H3" s="483"/>
      <c r="I3" s="483"/>
      <c r="J3" s="483"/>
    </row>
    <row r="4" spans="1:11">
      <c r="A4" s="484" t="s">
        <v>633</v>
      </c>
      <c r="B4" s="484"/>
      <c r="C4" s="484"/>
      <c r="E4" s="136"/>
      <c r="F4" s="135"/>
      <c r="G4" s="137"/>
      <c r="H4" s="138"/>
      <c r="I4" s="136"/>
      <c r="J4" s="137"/>
    </row>
    <row r="5" spans="1:11">
      <c r="A5" s="456" t="s">
        <v>4</v>
      </c>
      <c r="B5" s="474" t="s">
        <v>5</v>
      </c>
      <c r="C5" s="456" t="s">
        <v>6</v>
      </c>
      <c r="D5" s="462" t="s">
        <v>7</v>
      </c>
      <c r="E5" s="473" t="s">
        <v>8</v>
      </c>
      <c r="F5" s="456"/>
      <c r="G5" s="465" t="s">
        <v>10</v>
      </c>
      <c r="H5" s="480" t="s">
        <v>11</v>
      </c>
      <c r="I5" s="462" t="s">
        <v>9</v>
      </c>
      <c r="J5" s="462" t="s">
        <v>12</v>
      </c>
    </row>
    <row r="6" spans="1:11">
      <c r="A6" s="457"/>
      <c r="B6" s="475"/>
      <c r="C6" s="457"/>
      <c r="D6" s="463"/>
      <c r="E6" s="462" t="s">
        <v>152</v>
      </c>
      <c r="F6" s="462" t="s">
        <v>14</v>
      </c>
      <c r="G6" s="466"/>
      <c r="H6" s="481"/>
      <c r="I6" s="463"/>
      <c r="J6" s="463"/>
    </row>
    <row r="7" spans="1:11">
      <c r="A7" s="458"/>
      <c r="B7" s="476"/>
      <c r="C7" s="458"/>
      <c r="D7" s="464"/>
      <c r="E7" s="464"/>
      <c r="F7" s="464"/>
      <c r="G7" s="467"/>
      <c r="H7" s="482"/>
      <c r="I7" s="464"/>
      <c r="J7" s="464"/>
    </row>
    <row r="8" spans="1:11" ht="127.5">
      <c r="A8" s="139">
        <v>1</v>
      </c>
      <c r="B8" s="87" t="s">
        <v>634</v>
      </c>
      <c r="C8" s="171" t="s">
        <v>35</v>
      </c>
      <c r="D8" s="172" t="s">
        <v>635</v>
      </c>
      <c r="E8" s="87"/>
      <c r="F8" s="87"/>
      <c r="G8" s="144" t="s">
        <v>636</v>
      </c>
      <c r="H8" s="145">
        <v>0</v>
      </c>
      <c r="I8" s="144" t="s">
        <v>637</v>
      </c>
      <c r="J8" s="144" t="s">
        <v>638</v>
      </c>
    </row>
    <row r="9" spans="1:11" ht="102">
      <c r="A9" s="45">
        <v>2</v>
      </c>
      <c r="B9" s="141" t="s">
        <v>639</v>
      </c>
      <c r="C9" s="173" t="s">
        <v>21</v>
      </c>
      <c r="D9" s="72" t="s">
        <v>640</v>
      </c>
      <c r="E9" s="72"/>
      <c r="F9" s="72"/>
      <c r="G9" s="141" t="s">
        <v>641</v>
      </c>
      <c r="H9" s="142">
        <v>10000000</v>
      </c>
      <c r="I9" s="72" t="s">
        <v>642</v>
      </c>
      <c r="J9" s="72" t="s">
        <v>643</v>
      </c>
    </row>
    <row r="10" spans="1:11" ht="63.75">
      <c r="A10" s="45">
        <v>3</v>
      </c>
      <c r="B10" s="87" t="s">
        <v>644</v>
      </c>
      <c r="C10" s="174" t="s">
        <v>645</v>
      </c>
      <c r="D10" s="72" t="s">
        <v>646</v>
      </c>
      <c r="E10" s="72"/>
      <c r="F10" s="72"/>
      <c r="G10" s="141" t="s">
        <v>647</v>
      </c>
      <c r="H10" s="142">
        <v>1080000000</v>
      </c>
      <c r="I10" s="130" t="s">
        <v>648</v>
      </c>
      <c r="J10" s="72" t="s">
        <v>649</v>
      </c>
    </row>
    <row r="11" spans="1:11" ht="127.5">
      <c r="A11" s="139">
        <v>4</v>
      </c>
      <c r="B11" s="87" t="s">
        <v>650</v>
      </c>
      <c r="C11" s="174" t="s">
        <v>645</v>
      </c>
      <c r="D11" s="87" t="s">
        <v>651</v>
      </c>
      <c r="E11" s="139"/>
      <c r="F11" s="139"/>
      <c r="G11" s="130" t="s">
        <v>652</v>
      </c>
      <c r="H11" s="175">
        <v>4870000</v>
      </c>
      <c r="I11" s="130" t="s">
        <v>653</v>
      </c>
      <c r="J11" s="37" t="s">
        <v>654</v>
      </c>
      <c r="K11" s="176">
        <v>42795</v>
      </c>
    </row>
    <row r="12" spans="1:11">
      <c r="A12" s="159"/>
      <c r="B12" s="137"/>
      <c r="C12" s="137"/>
      <c r="D12" s="137"/>
      <c r="E12" s="137"/>
      <c r="F12" s="160"/>
      <c r="G12" s="161"/>
      <c r="H12" s="138">
        <f>SUM(H8:H11)</f>
        <v>1094870000</v>
      </c>
      <c r="I12" s="169"/>
      <c r="J12" s="137"/>
    </row>
    <row r="13" spans="1:11">
      <c r="A13" s="159"/>
      <c r="B13" s="137"/>
      <c r="C13" s="137"/>
      <c r="D13" s="137"/>
      <c r="E13" s="137"/>
      <c r="F13" s="160"/>
      <c r="G13" s="161"/>
      <c r="H13" s="138"/>
      <c r="I13" s="169"/>
      <c r="J13" s="137"/>
    </row>
    <row r="14" spans="1:11">
      <c r="A14" s="159"/>
      <c r="B14" s="137"/>
      <c r="C14" s="137"/>
      <c r="D14" s="137"/>
      <c r="E14" s="137"/>
      <c r="F14" s="160"/>
      <c r="G14" s="161"/>
      <c r="H14" s="138"/>
      <c r="I14" s="169"/>
      <c r="J14" s="137"/>
    </row>
    <row r="15" spans="1:11">
      <c r="A15" s="159"/>
      <c r="B15" s="137"/>
      <c r="C15" s="137"/>
      <c r="D15" s="137"/>
      <c r="E15" s="137"/>
      <c r="F15" s="160"/>
      <c r="G15" s="161"/>
      <c r="H15" s="138"/>
      <c r="I15" s="169"/>
      <c r="J15" s="137"/>
    </row>
    <row r="16" spans="1:11">
      <c r="A16" s="159"/>
      <c r="B16" s="137"/>
      <c r="C16" s="137"/>
      <c r="D16" s="137"/>
      <c r="E16" s="137"/>
      <c r="F16" s="160"/>
      <c r="G16" s="161" t="s">
        <v>1366</v>
      </c>
      <c r="H16" s="138">
        <v>19</v>
      </c>
      <c r="I16" s="169"/>
      <c r="J16" s="137"/>
    </row>
    <row r="17" spans="1:13">
      <c r="A17" s="159"/>
      <c r="B17" s="137"/>
      <c r="C17" s="137"/>
      <c r="D17" s="137"/>
      <c r="E17" s="137"/>
      <c r="F17" s="160"/>
      <c r="G17" s="161"/>
      <c r="H17" s="138"/>
      <c r="I17" s="169"/>
      <c r="J17" s="137"/>
    </row>
    <row r="18" spans="1:13" ht="15">
      <c r="A18" s="159"/>
      <c r="B18" s="137"/>
      <c r="C18" s="162" t="s">
        <v>359</v>
      </c>
      <c r="D18" s="163"/>
      <c r="E18" s="137"/>
      <c r="F18" s="160"/>
      <c r="G18" s="161"/>
      <c r="H18" s="138"/>
      <c r="I18" s="169"/>
      <c r="J18" s="137"/>
    </row>
    <row r="19" spans="1:13" ht="15">
      <c r="A19" s="159"/>
      <c r="B19" s="137"/>
      <c r="C19" s="162" t="s">
        <v>360</v>
      </c>
      <c r="D19" s="163">
        <v>1</v>
      </c>
      <c r="E19" s="137"/>
      <c r="F19" s="160"/>
      <c r="G19" s="161"/>
      <c r="H19" s="138"/>
      <c r="I19" s="169"/>
      <c r="J19" s="137"/>
    </row>
    <row r="20" spans="1:13" ht="15">
      <c r="A20" s="159"/>
      <c r="B20" s="137"/>
      <c r="C20" s="162" t="s">
        <v>239</v>
      </c>
      <c r="D20" s="163">
        <v>1</v>
      </c>
      <c r="E20" s="137"/>
      <c r="F20" s="160"/>
      <c r="G20" s="161"/>
      <c r="H20" s="138"/>
      <c r="I20" s="169"/>
      <c r="J20" s="137"/>
    </row>
    <row r="21" spans="1:13" ht="15">
      <c r="A21" s="159"/>
      <c r="B21" s="137"/>
      <c r="C21" s="309" t="s">
        <v>1310</v>
      </c>
      <c r="D21" s="163">
        <v>0</v>
      </c>
      <c r="E21" s="137"/>
      <c r="F21" s="160"/>
      <c r="G21" s="161"/>
      <c r="H21" s="138"/>
      <c r="I21" s="169"/>
      <c r="J21" s="137"/>
    </row>
    <row r="22" spans="1:13" ht="15">
      <c r="A22" s="159"/>
      <c r="B22" s="137"/>
      <c r="C22" s="309" t="s">
        <v>1112</v>
      </c>
      <c r="D22" s="163">
        <v>0</v>
      </c>
      <c r="E22" s="137"/>
      <c r="F22" s="160"/>
      <c r="G22" s="161"/>
      <c r="H22" s="138"/>
      <c r="I22" s="169"/>
      <c r="J22" s="137"/>
    </row>
    <row r="23" spans="1:13" ht="15">
      <c r="A23" s="159"/>
      <c r="B23" s="137"/>
      <c r="C23" s="162" t="s">
        <v>361</v>
      </c>
      <c r="D23" s="163">
        <v>2</v>
      </c>
      <c r="E23" s="137"/>
      <c r="F23" s="159"/>
      <c r="G23" s="161"/>
      <c r="H23" s="138"/>
      <c r="I23" s="169"/>
      <c r="J23" s="137"/>
    </row>
    <row r="24" spans="1:13">
      <c r="A24" s="159"/>
      <c r="B24" s="137"/>
      <c r="C24" s="137" t="s">
        <v>1094</v>
      </c>
      <c r="D24" s="160">
        <f>SUM(D19:D23)</f>
        <v>4</v>
      </c>
      <c r="E24" s="137"/>
      <c r="F24" s="159"/>
      <c r="G24" s="161"/>
      <c r="H24" s="138"/>
      <c r="I24" s="169"/>
      <c r="J24" s="137"/>
    </row>
    <row r="25" spans="1:13">
      <c r="A25" s="159"/>
      <c r="B25" s="137"/>
      <c r="C25" s="137"/>
      <c r="D25" s="137"/>
      <c r="E25" s="137"/>
      <c r="F25" s="159"/>
      <c r="G25" s="161"/>
      <c r="H25" s="138"/>
      <c r="I25" s="169"/>
      <c r="J25" s="137"/>
    </row>
    <row r="26" spans="1:13">
      <c r="A26" s="159"/>
      <c r="B26" s="137"/>
      <c r="C26" s="137"/>
      <c r="D26" s="137"/>
      <c r="E26" s="137"/>
      <c r="F26" s="159"/>
      <c r="G26" s="161"/>
      <c r="H26" s="138"/>
      <c r="I26" s="169"/>
      <c r="J26" s="137"/>
    </row>
    <row r="27" spans="1:13">
      <c r="A27" s="159"/>
      <c r="B27" s="137"/>
      <c r="C27" s="137"/>
      <c r="D27" s="137"/>
      <c r="E27" s="137"/>
      <c r="F27" s="160"/>
      <c r="G27" s="164"/>
      <c r="H27" s="138"/>
      <c r="I27" s="170"/>
      <c r="J27" s="137"/>
    </row>
    <row r="28" spans="1:13" s="487" customFormat="1" ht="15" customHeight="1">
      <c r="A28" s="485" t="s">
        <v>241</v>
      </c>
      <c r="B28" s="486"/>
      <c r="C28" s="486"/>
      <c r="D28" s="486"/>
      <c r="E28" s="486"/>
      <c r="F28" s="486"/>
      <c r="G28" s="486"/>
      <c r="H28" s="486"/>
      <c r="I28" s="486"/>
      <c r="J28" s="486"/>
      <c r="K28" s="486"/>
      <c r="L28" s="486"/>
      <c r="M28" s="486"/>
    </row>
    <row r="54" spans="8:8">
      <c r="H54" s="134">
        <f>24+57</f>
        <v>81</v>
      </c>
    </row>
  </sheetData>
  <mergeCells count="16">
    <mergeCell ref="A1:J1"/>
    <mergeCell ref="A2:J2"/>
    <mergeCell ref="A3:J3"/>
    <mergeCell ref="A4:C4"/>
    <mergeCell ref="E5:F5"/>
    <mergeCell ref="A28:XFD28"/>
    <mergeCell ref="A5:A7"/>
    <mergeCell ref="B5:B7"/>
    <mergeCell ref="C5:C7"/>
    <mergeCell ref="D5:D7"/>
    <mergeCell ref="E6:E7"/>
    <mergeCell ref="F6:F7"/>
    <mergeCell ref="G5:G7"/>
    <mergeCell ref="H5:H7"/>
    <mergeCell ref="I5:I7"/>
    <mergeCell ref="J5:J7"/>
  </mergeCells>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dimension ref="A1:L30"/>
  <sheetViews>
    <sheetView topLeftCell="A10" zoomScale="95" zoomScaleNormal="95" workbookViewId="0">
      <selection activeCell="H17" sqref="H17"/>
    </sheetView>
  </sheetViews>
  <sheetFormatPr defaultColWidth="8.85546875" defaultRowHeight="12.75"/>
  <cols>
    <col min="1" max="1" width="3.85546875" style="25" customWidth="1"/>
    <col min="2" max="2" width="9.28515625" style="133" customWidth="1"/>
    <col min="3" max="3" width="11.140625" style="133" customWidth="1"/>
    <col min="4" max="4" width="14.7109375" style="133" customWidth="1"/>
    <col min="5" max="5" width="10" style="133" customWidth="1"/>
    <col min="6" max="6" width="12.7109375" style="133" customWidth="1"/>
    <col min="7" max="7" width="31.28515625" style="133" customWidth="1"/>
    <col min="8" max="8" width="13.28515625" style="134" customWidth="1"/>
    <col min="9" max="9" width="28.140625" style="133" customWidth="1"/>
    <col min="10" max="10" width="35.28515625" style="133" customWidth="1"/>
    <col min="11" max="11" width="10.7109375" style="133" hidden="1" customWidth="1"/>
    <col min="12" max="12" width="8.85546875" style="133" hidden="1" customWidth="1"/>
    <col min="13" max="16384" width="8.85546875" style="133"/>
  </cols>
  <sheetData>
    <row r="1" spans="1:10">
      <c r="A1" s="483" t="s">
        <v>0</v>
      </c>
      <c r="B1" s="483"/>
      <c r="C1" s="483"/>
      <c r="D1" s="483"/>
      <c r="E1" s="483"/>
      <c r="F1" s="483"/>
      <c r="G1" s="483"/>
      <c r="H1" s="483"/>
      <c r="I1" s="483"/>
      <c r="J1" s="483"/>
    </row>
    <row r="2" spans="1:10">
      <c r="A2" s="483" t="s">
        <v>1</v>
      </c>
      <c r="B2" s="483"/>
      <c r="C2" s="483"/>
      <c r="D2" s="483"/>
      <c r="E2" s="483"/>
      <c r="F2" s="483"/>
      <c r="G2" s="483"/>
      <c r="H2" s="483"/>
      <c r="I2" s="483"/>
      <c r="J2" s="483"/>
    </row>
    <row r="3" spans="1:10">
      <c r="A3" s="483" t="s">
        <v>2</v>
      </c>
      <c r="B3" s="483"/>
      <c r="C3" s="483"/>
      <c r="D3" s="483"/>
      <c r="E3" s="483"/>
      <c r="F3" s="483"/>
      <c r="G3" s="483"/>
      <c r="H3" s="483"/>
      <c r="I3" s="483"/>
      <c r="J3" s="483"/>
    </row>
    <row r="4" spans="1:10">
      <c r="A4" s="484" t="s">
        <v>655</v>
      </c>
      <c r="B4" s="484"/>
      <c r="C4" s="484"/>
      <c r="E4" s="136"/>
      <c r="F4" s="135"/>
      <c r="G4" s="137"/>
      <c r="H4" s="138"/>
      <c r="I4" s="136"/>
      <c r="J4" s="137"/>
    </row>
    <row r="5" spans="1:10">
      <c r="A5" s="456" t="s">
        <v>4</v>
      </c>
      <c r="B5" s="474" t="s">
        <v>5</v>
      </c>
      <c r="C5" s="456" t="s">
        <v>6</v>
      </c>
      <c r="D5" s="462" t="s">
        <v>7</v>
      </c>
      <c r="E5" s="473" t="s">
        <v>8</v>
      </c>
      <c r="F5" s="456"/>
      <c r="G5" s="465" t="s">
        <v>10</v>
      </c>
      <c r="H5" s="480" t="s">
        <v>11</v>
      </c>
      <c r="I5" s="462" t="s">
        <v>9</v>
      </c>
      <c r="J5" s="462" t="s">
        <v>12</v>
      </c>
    </row>
    <row r="6" spans="1:10">
      <c r="A6" s="457"/>
      <c r="B6" s="475"/>
      <c r="C6" s="457"/>
      <c r="D6" s="463"/>
      <c r="E6" s="462" t="s">
        <v>13</v>
      </c>
      <c r="F6" s="462" t="s">
        <v>14</v>
      </c>
      <c r="G6" s="466"/>
      <c r="H6" s="481"/>
      <c r="I6" s="463"/>
      <c r="J6" s="463"/>
    </row>
    <row r="7" spans="1:10">
      <c r="A7" s="458"/>
      <c r="B7" s="476"/>
      <c r="C7" s="458"/>
      <c r="D7" s="464"/>
      <c r="E7" s="464"/>
      <c r="F7" s="464"/>
      <c r="G7" s="467"/>
      <c r="H7" s="482"/>
      <c r="I7" s="464"/>
      <c r="J7" s="464"/>
    </row>
    <row r="8" spans="1:10" ht="89.25">
      <c r="A8" s="139">
        <v>1</v>
      </c>
      <c r="B8" s="87" t="s">
        <v>656</v>
      </c>
      <c r="C8" s="143" t="s">
        <v>35</v>
      </c>
      <c r="D8" s="144" t="s">
        <v>657</v>
      </c>
      <c r="E8" s="87"/>
      <c r="F8" s="87"/>
      <c r="G8" s="144" t="s">
        <v>658</v>
      </c>
      <c r="H8" s="145">
        <v>50000000</v>
      </c>
      <c r="I8" s="144" t="s">
        <v>659</v>
      </c>
      <c r="J8" s="165" t="s">
        <v>638</v>
      </c>
    </row>
    <row r="9" spans="1:10" ht="192.75" customHeight="1">
      <c r="A9" s="146">
        <v>2</v>
      </c>
      <c r="B9" s="141" t="s">
        <v>660</v>
      </c>
      <c r="C9" s="143" t="s">
        <v>35</v>
      </c>
      <c r="D9" s="72" t="s">
        <v>661</v>
      </c>
      <c r="E9" s="72"/>
      <c r="F9" s="72"/>
      <c r="G9" s="147" t="s">
        <v>1313</v>
      </c>
      <c r="H9" s="148">
        <v>24200000</v>
      </c>
      <c r="I9" s="50" t="s">
        <v>662</v>
      </c>
      <c r="J9" s="72" t="s">
        <v>663</v>
      </c>
    </row>
    <row r="10" spans="1:10" ht="36.75" customHeight="1">
      <c r="A10" s="45"/>
      <c r="B10" s="87"/>
      <c r="C10" s="72"/>
      <c r="D10" s="72"/>
      <c r="E10" s="72"/>
      <c r="F10" s="72"/>
      <c r="G10" s="141"/>
      <c r="H10" s="142"/>
      <c r="I10" s="130"/>
      <c r="J10" s="72"/>
    </row>
    <row r="11" spans="1:10" ht="53.25" customHeight="1">
      <c r="A11" s="146">
        <v>3</v>
      </c>
      <c r="B11" s="87" t="s">
        <v>664</v>
      </c>
      <c r="C11" s="143" t="s">
        <v>35</v>
      </c>
      <c r="D11" s="72" t="s">
        <v>665</v>
      </c>
      <c r="E11" s="72"/>
      <c r="F11" s="72"/>
      <c r="G11" s="141" t="s">
        <v>666</v>
      </c>
      <c r="H11" s="142">
        <v>5000000</v>
      </c>
      <c r="I11" s="130" t="s">
        <v>667</v>
      </c>
      <c r="J11" s="72" t="s">
        <v>668</v>
      </c>
    </row>
    <row r="12" spans="1:10" ht="118.5" customHeight="1">
      <c r="A12" s="149">
        <v>4</v>
      </c>
      <c r="B12" s="66" t="s">
        <v>669</v>
      </c>
      <c r="C12" s="67" t="s">
        <v>250</v>
      </c>
      <c r="D12" s="67" t="s">
        <v>670</v>
      </c>
      <c r="E12" s="67"/>
      <c r="F12" s="67"/>
      <c r="G12" s="150" t="s">
        <v>671</v>
      </c>
      <c r="H12" s="140">
        <v>400000000</v>
      </c>
      <c r="I12" s="166" t="s">
        <v>672</v>
      </c>
      <c r="J12" s="67"/>
    </row>
    <row r="13" spans="1:10" ht="102">
      <c r="A13" s="151"/>
      <c r="B13" s="152"/>
      <c r="C13" s="152"/>
      <c r="D13" s="152"/>
      <c r="E13" s="152"/>
      <c r="F13" s="152"/>
      <c r="G13" s="153"/>
      <c r="H13" s="154"/>
      <c r="I13" s="167" t="s">
        <v>673</v>
      </c>
      <c r="J13" s="152"/>
    </row>
    <row r="14" spans="1:10" ht="51">
      <c r="A14" s="155"/>
      <c r="B14" s="156"/>
      <c r="C14" s="156"/>
      <c r="D14" s="156"/>
      <c r="E14" s="156"/>
      <c r="F14" s="156"/>
      <c r="G14" s="157"/>
      <c r="H14" s="158"/>
      <c r="I14" s="168" t="s">
        <v>674</v>
      </c>
      <c r="J14" s="156"/>
    </row>
    <row r="15" spans="1:10">
      <c r="A15" s="159"/>
      <c r="B15" s="137"/>
      <c r="C15" s="137"/>
      <c r="D15" s="137"/>
      <c r="E15" s="137"/>
      <c r="F15" s="160"/>
      <c r="G15" s="161"/>
      <c r="H15" s="138">
        <f>SUM(H8:H14)</f>
        <v>479200000</v>
      </c>
      <c r="I15" s="169"/>
      <c r="J15" s="137"/>
    </row>
    <row r="16" spans="1:10">
      <c r="A16" s="159"/>
      <c r="B16" s="137"/>
      <c r="C16" s="137"/>
      <c r="D16" s="137"/>
      <c r="E16" s="137"/>
      <c r="F16" s="160"/>
      <c r="G16" s="161"/>
      <c r="H16" s="138"/>
      <c r="I16" s="169"/>
      <c r="J16" s="137"/>
    </row>
    <row r="17" spans="1:10" ht="15">
      <c r="A17" s="159"/>
      <c r="B17" s="137"/>
      <c r="C17" s="137"/>
      <c r="D17" s="162" t="s">
        <v>359</v>
      </c>
      <c r="E17" s="163"/>
      <c r="F17" s="160"/>
      <c r="G17" s="161" t="s">
        <v>1365</v>
      </c>
      <c r="H17" s="138">
        <v>4</v>
      </c>
      <c r="I17" s="169"/>
      <c r="J17" s="137"/>
    </row>
    <row r="18" spans="1:10" ht="15">
      <c r="A18" s="159"/>
      <c r="B18" s="137"/>
      <c r="C18" s="137"/>
      <c r="D18" s="162" t="s">
        <v>360</v>
      </c>
      <c r="E18" s="163">
        <v>1</v>
      </c>
      <c r="F18" s="160"/>
      <c r="G18" s="161"/>
      <c r="H18" s="138"/>
      <c r="I18" s="169"/>
      <c r="J18" s="137"/>
    </row>
    <row r="19" spans="1:10" ht="15">
      <c r="A19" s="159"/>
      <c r="B19" s="137"/>
      <c r="C19" s="137"/>
      <c r="D19" s="162" t="s">
        <v>239</v>
      </c>
      <c r="E19" s="163">
        <v>3</v>
      </c>
      <c r="F19" s="160"/>
      <c r="G19" s="161"/>
      <c r="H19" s="138"/>
      <c r="I19" s="169"/>
      <c r="J19" s="137"/>
    </row>
    <row r="20" spans="1:10" ht="15">
      <c r="A20" s="159"/>
      <c r="B20" s="137"/>
      <c r="C20" s="137"/>
      <c r="D20" s="309" t="s">
        <v>1308</v>
      </c>
      <c r="E20" s="163">
        <v>0</v>
      </c>
      <c r="F20" s="160"/>
      <c r="G20" s="161"/>
      <c r="H20" s="138"/>
      <c r="I20" s="169"/>
      <c r="J20" s="137"/>
    </row>
    <row r="21" spans="1:10" ht="15">
      <c r="A21" s="159"/>
      <c r="B21" s="137"/>
      <c r="C21" s="137"/>
      <c r="D21" s="309" t="s">
        <v>1112</v>
      </c>
      <c r="E21" s="163">
        <v>0</v>
      </c>
      <c r="F21" s="160"/>
      <c r="G21" s="161"/>
      <c r="H21" s="138"/>
      <c r="I21" s="169"/>
      <c r="J21" s="137"/>
    </row>
    <row r="22" spans="1:10" ht="15">
      <c r="A22" s="159"/>
      <c r="B22" s="137"/>
      <c r="C22" s="137"/>
      <c r="D22" s="162" t="s">
        <v>361</v>
      </c>
      <c r="E22" s="163">
        <v>0</v>
      </c>
      <c r="F22" s="160"/>
      <c r="G22" s="161"/>
      <c r="H22" s="138"/>
      <c r="I22" s="169"/>
      <c r="J22" s="137"/>
    </row>
    <row r="23" spans="1:10">
      <c r="A23" s="159"/>
      <c r="B23" s="137"/>
      <c r="C23" s="137"/>
      <c r="D23" s="137" t="s">
        <v>1094</v>
      </c>
      <c r="E23" s="160">
        <f>SUM(E18:E22)</f>
        <v>4</v>
      </c>
      <c r="F23" s="160"/>
      <c r="G23" s="161"/>
      <c r="H23" s="138"/>
      <c r="I23" s="169"/>
      <c r="J23" s="137"/>
    </row>
    <row r="24" spans="1:10">
      <c r="A24" s="159"/>
      <c r="B24" s="137"/>
      <c r="C24" s="137"/>
      <c r="D24" s="137"/>
      <c r="E24" s="137"/>
      <c r="F24" s="160"/>
      <c r="G24" s="161"/>
      <c r="H24" s="138"/>
      <c r="I24" s="169"/>
      <c r="J24" s="137"/>
    </row>
    <row r="25" spans="1:10">
      <c r="A25" s="159"/>
      <c r="B25" s="137"/>
      <c r="C25" s="137"/>
      <c r="D25" s="137"/>
      <c r="E25" s="137"/>
      <c r="F25" s="160"/>
      <c r="G25" s="161"/>
      <c r="H25" s="138"/>
      <c r="I25" s="169"/>
      <c r="J25" s="137"/>
    </row>
    <row r="26" spans="1:10">
      <c r="A26" s="159"/>
      <c r="B26" s="137"/>
      <c r="C26" s="137"/>
      <c r="D26" s="137"/>
      <c r="E26" s="137"/>
      <c r="F26" s="159"/>
      <c r="G26" s="161"/>
      <c r="H26" s="138"/>
      <c r="I26" s="169"/>
      <c r="J26" s="137"/>
    </row>
    <row r="27" spans="1:10">
      <c r="A27" s="159"/>
      <c r="B27" s="137"/>
      <c r="C27" s="137"/>
      <c r="D27" s="137"/>
      <c r="E27" s="137"/>
      <c r="F27" s="159"/>
      <c r="G27" s="161"/>
      <c r="H27" s="138"/>
      <c r="I27" s="169"/>
      <c r="J27" s="137"/>
    </row>
    <row r="28" spans="1:10">
      <c r="A28" s="159"/>
      <c r="B28" s="137"/>
      <c r="C28" s="137"/>
      <c r="D28" s="137"/>
      <c r="E28" s="137"/>
      <c r="F28" s="159"/>
      <c r="G28" s="161"/>
      <c r="H28" s="138"/>
      <c r="I28" s="169"/>
      <c r="J28" s="137"/>
    </row>
    <row r="29" spans="1:10">
      <c r="A29" s="159"/>
      <c r="B29" s="137"/>
      <c r="C29" s="137"/>
      <c r="D29" s="137"/>
      <c r="E29" s="137"/>
      <c r="F29" s="159"/>
      <c r="G29" s="161"/>
      <c r="H29" s="138"/>
      <c r="I29" s="169"/>
      <c r="J29" s="137"/>
    </row>
    <row r="30" spans="1:10">
      <c r="A30" s="159"/>
      <c r="B30" s="137"/>
      <c r="C30" s="137"/>
      <c r="D30" s="137"/>
      <c r="E30" s="137"/>
      <c r="F30" s="160"/>
      <c r="G30" s="164"/>
      <c r="H30" s="138"/>
      <c r="I30" s="170"/>
      <c r="J30" s="137"/>
    </row>
  </sheetData>
  <mergeCells count="15">
    <mergeCell ref="A1:J1"/>
    <mergeCell ref="A2:J2"/>
    <mergeCell ref="A3:J3"/>
    <mergeCell ref="A4:C4"/>
    <mergeCell ref="E5:F5"/>
    <mergeCell ref="A5:A7"/>
    <mergeCell ref="B5:B7"/>
    <mergeCell ref="C5:C7"/>
    <mergeCell ref="D5:D7"/>
    <mergeCell ref="E6:E7"/>
    <mergeCell ref="F6:F7"/>
    <mergeCell ref="G5:G7"/>
    <mergeCell ref="H5:H7"/>
    <mergeCell ref="I5:I7"/>
    <mergeCell ref="J5:J7"/>
  </mergeCells>
  <pageMargins left="0.69930555555555596" right="0.69930555555555596" top="0.75" bottom="0.75" header="0.3" footer="0.3"/>
  <pageSetup orientation="portrait" r:id="rId1"/>
</worksheet>
</file>

<file path=xl/worksheets/sheet11.xml><?xml version="1.0" encoding="utf-8"?>
<worksheet xmlns="http://schemas.openxmlformats.org/spreadsheetml/2006/main" xmlns:r="http://schemas.openxmlformats.org/officeDocument/2006/relationships">
  <dimension ref="A1:O205"/>
  <sheetViews>
    <sheetView topLeftCell="A193" zoomScale="106" zoomScaleNormal="106" workbookViewId="0">
      <selection activeCell="I200" sqref="I200"/>
    </sheetView>
  </sheetViews>
  <sheetFormatPr defaultColWidth="8.85546875" defaultRowHeight="12.75"/>
  <cols>
    <col min="1" max="1" width="3.85546875" style="26" customWidth="1"/>
    <col min="2" max="2" width="13" style="26" customWidth="1"/>
    <col min="3" max="3" width="16.140625" style="26" customWidth="1"/>
    <col min="4" max="4" width="14.7109375" style="26" customWidth="1"/>
    <col min="5" max="5" width="18.7109375" style="26" customWidth="1"/>
    <col min="6" max="6" width="16.7109375" style="26" customWidth="1"/>
    <col min="7" max="7" width="42.85546875" style="26" customWidth="1"/>
    <col min="8" max="8" width="3.85546875" style="27" customWidth="1"/>
    <col min="9" max="9" width="31.28515625" style="26" customWidth="1"/>
    <col min="10" max="10" width="17.85546875" style="28" customWidth="1"/>
    <col min="11" max="11" width="33" style="26" customWidth="1"/>
    <col min="12" max="12" width="10.7109375" style="26" hidden="1" customWidth="1"/>
    <col min="13" max="13" width="8.85546875" style="26" hidden="1" customWidth="1"/>
    <col min="14" max="14" width="8.85546875" style="26"/>
    <col min="15" max="15" width="13.85546875" style="26" customWidth="1"/>
    <col min="16" max="16384" width="8.85546875" style="26"/>
  </cols>
  <sheetData>
    <row r="1" spans="1:15">
      <c r="A1" s="566" t="s">
        <v>0</v>
      </c>
      <c r="B1" s="566"/>
      <c r="C1" s="566"/>
      <c r="D1" s="566"/>
      <c r="E1" s="566"/>
      <c r="F1" s="566"/>
      <c r="G1" s="566"/>
      <c r="H1" s="566"/>
      <c r="I1" s="566"/>
      <c r="J1" s="566"/>
      <c r="K1" s="566"/>
    </row>
    <row r="2" spans="1:15">
      <c r="A2" s="566" t="s">
        <v>1</v>
      </c>
      <c r="B2" s="566"/>
      <c r="C2" s="566"/>
      <c r="D2" s="566"/>
      <c r="E2" s="566"/>
      <c r="F2" s="566"/>
      <c r="G2" s="566"/>
      <c r="H2" s="566"/>
      <c r="I2" s="566"/>
      <c r="J2" s="566"/>
      <c r="K2" s="566"/>
    </row>
    <row r="3" spans="1:15">
      <c r="A3" s="566" t="s">
        <v>2</v>
      </c>
      <c r="B3" s="566"/>
      <c r="C3" s="566"/>
      <c r="D3" s="566"/>
      <c r="E3" s="566"/>
      <c r="F3" s="566"/>
      <c r="G3" s="566"/>
      <c r="H3" s="566"/>
      <c r="I3" s="566"/>
      <c r="J3" s="566"/>
      <c r="K3" s="566"/>
    </row>
    <row r="4" spans="1:15">
      <c r="A4" s="567" t="s">
        <v>3</v>
      </c>
      <c r="B4" s="567"/>
      <c r="C4" s="567"/>
      <c r="D4" s="30"/>
      <c r="E4" s="31"/>
      <c r="F4" s="29"/>
      <c r="G4" s="31"/>
      <c r="H4" s="32"/>
      <c r="I4" s="89"/>
      <c r="J4" s="90"/>
      <c r="K4" s="89"/>
    </row>
    <row r="5" spans="1:15" s="25" customFormat="1" ht="12.75" customHeight="1">
      <c r="A5" s="556" t="s">
        <v>4</v>
      </c>
      <c r="B5" s="539" t="s">
        <v>5</v>
      </c>
      <c r="C5" s="556" t="s">
        <v>6</v>
      </c>
      <c r="D5" s="494" t="s">
        <v>7</v>
      </c>
      <c r="E5" s="568" t="s">
        <v>8</v>
      </c>
      <c r="F5" s="556"/>
      <c r="G5" s="539" t="s">
        <v>9</v>
      </c>
      <c r="H5" s="33"/>
      <c r="I5" s="509" t="s">
        <v>10</v>
      </c>
      <c r="J5" s="491" t="s">
        <v>11</v>
      </c>
      <c r="K5" s="494" t="s">
        <v>12</v>
      </c>
    </row>
    <row r="6" spans="1:15" s="25" customFormat="1" ht="12.75" customHeight="1">
      <c r="A6" s="557"/>
      <c r="B6" s="540"/>
      <c r="C6" s="557"/>
      <c r="D6" s="495"/>
      <c r="E6" s="494" t="s">
        <v>13</v>
      </c>
      <c r="F6" s="494" t="s">
        <v>14</v>
      </c>
      <c r="G6" s="540"/>
      <c r="H6" s="34"/>
      <c r="I6" s="510"/>
      <c r="J6" s="492"/>
      <c r="K6" s="495"/>
    </row>
    <row r="7" spans="1:15" s="25" customFormat="1">
      <c r="A7" s="558"/>
      <c r="B7" s="541"/>
      <c r="C7" s="558"/>
      <c r="D7" s="496"/>
      <c r="E7" s="496"/>
      <c r="F7" s="496"/>
      <c r="G7" s="541"/>
      <c r="H7" s="35"/>
      <c r="I7" s="511"/>
      <c r="J7" s="493"/>
      <c r="K7" s="496"/>
    </row>
    <row r="8" spans="1:15">
      <c r="A8" s="36"/>
      <c r="B8" s="37"/>
      <c r="C8" s="36"/>
      <c r="D8" s="37"/>
      <c r="E8" s="37"/>
      <c r="F8" s="37"/>
      <c r="G8" s="38"/>
      <c r="H8" s="39"/>
      <c r="I8" s="91"/>
      <c r="J8" s="92"/>
      <c r="K8" s="37"/>
    </row>
    <row r="9" spans="1:15" ht="63.75">
      <c r="A9" s="356">
        <v>1</v>
      </c>
      <c r="B9" s="357" t="s">
        <v>675</v>
      </c>
      <c r="C9" s="358" t="s">
        <v>676</v>
      </c>
      <c r="D9" s="358" t="s">
        <v>677</v>
      </c>
      <c r="E9" s="358" t="s">
        <v>678</v>
      </c>
      <c r="F9" s="358"/>
      <c r="G9" s="357" t="s">
        <v>679</v>
      </c>
      <c r="H9" s="359">
        <v>1</v>
      </c>
      <c r="I9" s="360" t="s">
        <v>680</v>
      </c>
      <c r="J9" s="361">
        <v>42000000</v>
      </c>
      <c r="K9" s="358" t="s">
        <v>681</v>
      </c>
      <c r="L9" s="362"/>
      <c r="O9" s="113">
        <f>SUM(J9:J196)</f>
        <v>3003000000</v>
      </c>
    </row>
    <row r="10" spans="1:15" ht="76.5">
      <c r="A10" s="356">
        <v>2</v>
      </c>
      <c r="B10" s="357" t="s">
        <v>682</v>
      </c>
      <c r="C10" s="358" t="s">
        <v>683</v>
      </c>
      <c r="D10" s="358" t="s">
        <v>684</v>
      </c>
      <c r="E10" s="358" t="s">
        <v>685</v>
      </c>
      <c r="F10" s="358"/>
      <c r="G10" s="363" t="s">
        <v>686</v>
      </c>
      <c r="H10" s="364"/>
      <c r="I10" s="365" t="s">
        <v>686</v>
      </c>
      <c r="J10" s="361">
        <v>45000000</v>
      </c>
      <c r="K10" s="358"/>
      <c r="L10" s="362"/>
    </row>
    <row r="11" spans="1:15" ht="63.75">
      <c r="A11" s="356">
        <v>3</v>
      </c>
      <c r="B11" s="357" t="s">
        <v>687</v>
      </c>
      <c r="C11" s="358" t="s">
        <v>21</v>
      </c>
      <c r="D11" s="358" t="s">
        <v>688</v>
      </c>
      <c r="E11" s="358" t="s">
        <v>689</v>
      </c>
      <c r="F11" s="358"/>
      <c r="G11" s="363" t="s">
        <v>690</v>
      </c>
      <c r="H11" s="364"/>
      <c r="I11" s="365" t="s">
        <v>691</v>
      </c>
      <c r="J11" s="361">
        <v>50000000</v>
      </c>
      <c r="K11" s="358"/>
      <c r="L11" s="362"/>
    </row>
    <row r="12" spans="1:15" ht="51">
      <c r="A12" s="356">
        <v>4</v>
      </c>
      <c r="B12" s="357" t="s">
        <v>692</v>
      </c>
      <c r="C12" s="358" t="s">
        <v>21</v>
      </c>
      <c r="D12" s="358" t="s">
        <v>693</v>
      </c>
      <c r="E12" s="358" t="s">
        <v>694</v>
      </c>
      <c r="F12" s="358"/>
      <c r="G12" s="363" t="s">
        <v>695</v>
      </c>
      <c r="H12" s="364"/>
      <c r="I12" s="365" t="s">
        <v>696</v>
      </c>
      <c r="J12" s="361">
        <v>100000000</v>
      </c>
      <c r="K12" s="358"/>
      <c r="L12" s="362"/>
    </row>
    <row r="13" spans="1:15" ht="51">
      <c r="A13" s="356">
        <v>5</v>
      </c>
      <c r="B13" s="366" t="s">
        <v>697</v>
      </c>
      <c r="C13" s="358" t="s">
        <v>21</v>
      </c>
      <c r="D13" s="358" t="s">
        <v>698</v>
      </c>
      <c r="E13" s="358" t="s">
        <v>699</v>
      </c>
      <c r="F13" s="358"/>
      <c r="G13" s="367" t="s">
        <v>700</v>
      </c>
      <c r="H13" s="368"/>
      <c r="I13" s="369" t="s">
        <v>701</v>
      </c>
      <c r="J13" s="370">
        <v>10000000</v>
      </c>
      <c r="K13" s="358" t="s">
        <v>681</v>
      </c>
      <c r="L13" s="362"/>
    </row>
    <row r="14" spans="1:15" ht="51">
      <c r="A14" s="356">
        <v>6</v>
      </c>
      <c r="B14" s="366" t="s">
        <v>697</v>
      </c>
      <c r="C14" s="358" t="s">
        <v>21</v>
      </c>
      <c r="D14" s="358" t="s">
        <v>702</v>
      </c>
      <c r="E14" s="358"/>
      <c r="F14" s="358"/>
      <c r="G14" s="367" t="s">
        <v>703</v>
      </c>
      <c r="H14" s="368"/>
      <c r="I14" s="369" t="s">
        <v>704</v>
      </c>
      <c r="J14" s="370"/>
      <c r="K14" s="358" t="s">
        <v>681</v>
      </c>
      <c r="L14" s="362"/>
    </row>
    <row r="15" spans="1:15" ht="114.75">
      <c r="A15" s="534">
        <v>7</v>
      </c>
      <c r="B15" s="563" t="s">
        <v>705</v>
      </c>
      <c r="C15" s="497" t="s">
        <v>21</v>
      </c>
      <c r="D15" s="497" t="s">
        <v>706</v>
      </c>
      <c r="E15" s="358" t="s">
        <v>707</v>
      </c>
      <c r="F15" s="358"/>
      <c r="G15" s="542" t="s">
        <v>708</v>
      </c>
      <c r="H15" s="371"/>
      <c r="I15" s="372" t="s">
        <v>707</v>
      </c>
      <c r="J15" s="370">
        <v>17500000</v>
      </c>
      <c r="K15" s="497" t="s">
        <v>681</v>
      </c>
      <c r="L15" s="362"/>
      <c r="O15" s="26">
        <f>17500+12500+35000</f>
        <v>65000</v>
      </c>
    </row>
    <row r="16" spans="1:15" ht="96.75" customHeight="1">
      <c r="A16" s="535"/>
      <c r="B16" s="564"/>
      <c r="C16" s="498"/>
      <c r="D16" s="498"/>
      <c r="E16" s="366" t="s">
        <v>709</v>
      </c>
      <c r="F16" s="366"/>
      <c r="G16" s="543"/>
      <c r="H16" s="371"/>
      <c r="I16" s="373" t="s">
        <v>709</v>
      </c>
      <c r="J16" s="374">
        <v>12500000</v>
      </c>
      <c r="K16" s="498"/>
      <c r="L16" s="362"/>
    </row>
    <row r="17" spans="1:12" ht="52.5" customHeight="1">
      <c r="A17" s="535"/>
      <c r="B17" s="564"/>
      <c r="C17" s="498"/>
      <c r="D17" s="498"/>
      <c r="E17" s="366" t="s">
        <v>710</v>
      </c>
      <c r="F17" s="366"/>
      <c r="G17" s="543"/>
      <c r="H17" s="371"/>
      <c r="I17" s="373" t="s">
        <v>710</v>
      </c>
      <c r="J17" s="374" t="s">
        <v>711</v>
      </c>
      <c r="K17" s="498"/>
      <c r="L17" s="362"/>
    </row>
    <row r="18" spans="1:12" ht="127.5">
      <c r="A18" s="536"/>
      <c r="B18" s="565"/>
      <c r="C18" s="499"/>
      <c r="D18" s="499"/>
      <c r="E18" s="366" t="s">
        <v>712</v>
      </c>
      <c r="F18" s="358"/>
      <c r="G18" s="544"/>
      <c r="H18" s="371"/>
      <c r="I18" s="373" t="s">
        <v>712</v>
      </c>
      <c r="J18" s="375">
        <v>0</v>
      </c>
      <c r="K18" s="499"/>
      <c r="L18" s="362"/>
    </row>
    <row r="19" spans="1:12" ht="102">
      <c r="A19" s="376">
        <v>8</v>
      </c>
      <c r="B19" s="377" t="s">
        <v>713</v>
      </c>
      <c r="C19" s="378" t="s">
        <v>21</v>
      </c>
      <c r="D19" s="377" t="s">
        <v>714</v>
      </c>
      <c r="E19" s="378" t="s">
        <v>715</v>
      </c>
      <c r="F19" s="378"/>
      <c r="G19" s="379" t="s">
        <v>716</v>
      </c>
      <c r="H19" s="380"/>
      <c r="I19" s="381" t="s">
        <v>715</v>
      </c>
      <c r="J19" s="382" t="s">
        <v>607</v>
      </c>
      <c r="K19" s="377" t="s">
        <v>717</v>
      </c>
      <c r="L19" s="362"/>
    </row>
    <row r="20" spans="1:12" ht="97.5" customHeight="1">
      <c r="A20" s="537">
        <v>9</v>
      </c>
      <c r="B20" s="488" t="s">
        <v>718</v>
      </c>
      <c r="C20" s="378" t="s">
        <v>21</v>
      </c>
      <c r="D20" s="383" t="s">
        <v>719</v>
      </c>
      <c r="E20" s="378" t="s">
        <v>720</v>
      </c>
      <c r="F20" s="378"/>
      <c r="G20" s="384" t="s">
        <v>721</v>
      </c>
      <c r="H20" s="380"/>
      <c r="I20" s="381" t="s">
        <v>720</v>
      </c>
      <c r="J20" s="382" t="s">
        <v>722</v>
      </c>
      <c r="K20" s="378" t="s">
        <v>681</v>
      </c>
      <c r="L20" s="362"/>
    </row>
    <row r="21" spans="1:12" ht="89.25">
      <c r="A21" s="538"/>
      <c r="B21" s="490"/>
      <c r="C21" s="378" t="s">
        <v>21</v>
      </c>
      <c r="D21" s="377" t="s">
        <v>723</v>
      </c>
      <c r="E21" s="377" t="s">
        <v>724</v>
      </c>
      <c r="F21" s="376"/>
      <c r="G21" s="384" t="s">
        <v>721</v>
      </c>
      <c r="H21" s="380"/>
      <c r="I21" s="385" t="s">
        <v>724</v>
      </c>
      <c r="J21" s="386" t="s">
        <v>607</v>
      </c>
      <c r="K21" s="378" t="s">
        <v>725</v>
      </c>
      <c r="L21" s="387">
        <v>42795</v>
      </c>
    </row>
    <row r="22" spans="1:12" ht="229.5">
      <c r="A22" s="388">
        <v>10</v>
      </c>
      <c r="B22" s="378" t="s">
        <v>726</v>
      </c>
      <c r="C22" s="378" t="s">
        <v>21</v>
      </c>
      <c r="D22" s="377" t="s">
        <v>727</v>
      </c>
      <c r="E22" s="377" t="s">
        <v>728</v>
      </c>
      <c r="F22" s="376"/>
      <c r="G22" s="384" t="s">
        <v>729</v>
      </c>
      <c r="H22" s="380"/>
      <c r="I22" s="385" t="s">
        <v>730</v>
      </c>
      <c r="J22" s="386" t="s">
        <v>580</v>
      </c>
      <c r="K22" s="378" t="s">
        <v>731</v>
      </c>
      <c r="L22" s="387"/>
    </row>
    <row r="23" spans="1:12" ht="63.75">
      <c r="A23" s="376">
        <v>11</v>
      </c>
      <c r="B23" s="377" t="s">
        <v>732</v>
      </c>
      <c r="C23" s="376" t="s">
        <v>21</v>
      </c>
      <c r="D23" s="377" t="s">
        <v>733</v>
      </c>
      <c r="E23" s="377" t="s">
        <v>734</v>
      </c>
      <c r="F23" s="376"/>
      <c r="G23" s="389" t="s">
        <v>735</v>
      </c>
      <c r="H23" s="390"/>
      <c r="I23" s="391" t="s">
        <v>736</v>
      </c>
      <c r="J23" s="386">
        <v>10000000</v>
      </c>
      <c r="K23" s="378" t="s">
        <v>681</v>
      </c>
      <c r="L23" s="362"/>
    </row>
    <row r="24" spans="1:12" ht="63.75">
      <c r="A24" s="388">
        <v>12</v>
      </c>
      <c r="B24" s="377" t="s">
        <v>732</v>
      </c>
      <c r="C24" s="376" t="s">
        <v>21</v>
      </c>
      <c r="D24" s="377" t="s">
        <v>737</v>
      </c>
      <c r="E24" s="376" t="s">
        <v>738</v>
      </c>
      <c r="F24" s="376"/>
      <c r="G24" s="389" t="s">
        <v>735</v>
      </c>
      <c r="H24" s="390"/>
      <c r="I24" s="391" t="s">
        <v>739</v>
      </c>
      <c r="J24" s="386">
        <v>10000000</v>
      </c>
      <c r="K24" s="378" t="s">
        <v>681</v>
      </c>
      <c r="L24" s="362"/>
    </row>
    <row r="25" spans="1:12" ht="65.25" customHeight="1">
      <c r="A25" s="392">
        <v>13</v>
      </c>
      <c r="B25" s="366" t="s">
        <v>732</v>
      </c>
      <c r="C25" s="392" t="s">
        <v>35</v>
      </c>
      <c r="D25" s="366" t="s">
        <v>740</v>
      </c>
      <c r="E25" s="392" t="s">
        <v>741</v>
      </c>
      <c r="F25" s="392"/>
      <c r="G25" s="393" t="s">
        <v>742</v>
      </c>
      <c r="H25" s="394"/>
      <c r="I25" s="395" t="s">
        <v>743</v>
      </c>
      <c r="J25" s="374">
        <v>10000000</v>
      </c>
      <c r="K25" s="358" t="s">
        <v>681</v>
      </c>
      <c r="L25" s="362"/>
    </row>
    <row r="26" spans="1:12" ht="63.75">
      <c r="A26" s="356">
        <v>14</v>
      </c>
      <c r="B26" s="366" t="s">
        <v>732</v>
      </c>
      <c r="C26" s="392" t="s">
        <v>21</v>
      </c>
      <c r="D26" s="366" t="s">
        <v>744</v>
      </c>
      <c r="E26" s="366" t="s">
        <v>745</v>
      </c>
      <c r="F26" s="392"/>
      <c r="G26" s="393" t="s">
        <v>735</v>
      </c>
      <c r="H26" s="394"/>
      <c r="I26" s="395" t="s">
        <v>746</v>
      </c>
      <c r="J26" s="374">
        <v>20000000</v>
      </c>
      <c r="K26" s="358" t="s">
        <v>681</v>
      </c>
      <c r="L26" s="362"/>
    </row>
    <row r="27" spans="1:12" ht="63.75">
      <c r="A27" s="392">
        <v>15</v>
      </c>
      <c r="B27" s="366" t="s">
        <v>747</v>
      </c>
      <c r="C27" s="392" t="s">
        <v>21</v>
      </c>
      <c r="D27" s="366" t="s">
        <v>748</v>
      </c>
      <c r="E27" s="392" t="s">
        <v>749</v>
      </c>
      <c r="F27" s="392"/>
      <c r="G27" s="393" t="s">
        <v>735</v>
      </c>
      <c r="H27" s="394"/>
      <c r="I27" s="396" t="s">
        <v>750</v>
      </c>
      <c r="J27" s="397">
        <v>125000000</v>
      </c>
      <c r="K27" s="358" t="s">
        <v>681</v>
      </c>
      <c r="L27" s="362"/>
    </row>
    <row r="28" spans="1:12" ht="69.75" customHeight="1">
      <c r="A28" s="356">
        <v>16</v>
      </c>
      <c r="B28" s="366" t="s">
        <v>751</v>
      </c>
      <c r="C28" s="392" t="s">
        <v>21</v>
      </c>
      <c r="D28" s="398" t="s">
        <v>752</v>
      </c>
      <c r="E28" s="366" t="s">
        <v>753</v>
      </c>
      <c r="F28" s="392"/>
      <c r="G28" s="393" t="s">
        <v>735</v>
      </c>
      <c r="H28" s="394"/>
      <c r="I28" s="395" t="s">
        <v>754</v>
      </c>
      <c r="J28" s="397">
        <v>5000000</v>
      </c>
      <c r="K28" s="358"/>
      <c r="L28" s="362"/>
    </row>
    <row r="29" spans="1:12" ht="69.75" customHeight="1">
      <c r="A29" s="392">
        <v>17</v>
      </c>
      <c r="B29" s="366" t="s">
        <v>755</v>
      </c>
      <c r="C29" s="392" t="s">
        <v>21</v>
      </c>
      <c r="D29" s="398" t="s">
        <v>756</v>
      </c>
      <c r="E29" s="366" t="s">
        <v>757</v>
      </c>
      <c r="F29" s="392"/>
      <c r="G29" s="393" t="s">
        <v>735</v>
      </c>
      <c r="H29" s="394"/>
      <c r="I29" s="395" t="s">
        <v>758</v>
      </c>
      <c r="J29" s="397">
        <v>2500000</v>
      </c>
      <c r="K29" s="358"/>
      <c r="L29" s="362"/>
    </row>
    <row r="30" spans="1:12" ht="69.75" customHeight="1">
      <c r="A30" s="356">
        <v>18</v>
      </c>
      <c r="B30" s="366" t="s">
        <v>759</v>
      </c>
      <c r="C30" s="392" t="s">
        <v>21</v>
      </c>
      <c r="D30" s="398" t="s">
        <v>756</v>
      </c>
      <c r="E30" s="366" t="s">
        <v>760</v>
      </c>
      <c r="F30" s="392"/>
      <c r="G30" s="393" t="s">
        <v>735</v>
      </c>
      <c r="H30" s="394"/>
      <c r="I30" s="395" t="s">
        <v>761</v>
      </c>
      <c r="J30" s="397">
        <v>2500000</v>
      </c>
      <c r="K30" s="358"/>
      <c r="L30" s="362"/>
    </row>
    <row r="31" spans="1:12" ht="93.75" customHeight="1">
      <c r="A31" s="356">
        <v>19</v>
      </c>
      <c r="B31" s="366" t="s">
        <v>762</v>
      </c>
      <c r="C31" s="356" t="s">
        <v>161</v>
      </c>
      <c r="D31" s="398" t="s">
        <v>763</v>
      </c>
      <c r="E31" s="399" t="s">
        <v>155</v>
      </c>
      <c r="F31" s="392"/>
      <c r="G31" s="393" t="s">
        <v>735</v>
      </c>
      <c r="H31" s="394"/>
      <c r="I31" s="395" t="s">
        <v>764</v>
      </c>
      <c r="J31" s="400" t="s">
        <v>155</v>
      </c>
      <c r="K31" s="358"/>
      <c r="L31" s="362"/>
    </row>
    <row r="32" spans="1:12" ht="69.75" customHeight="1">
      <c r="A32" s="356">
        <v>20</v>
      </c>
      <c r="B32" s="366" t="s">
        <v>765</v>
      </c>
      <c r="C32" s="356" t="s">
        <v>161</v>
      </c>
      <c r="D32" s="398" t="s">
        <v>766</v>
      </c>
      <c r="E32" s="366"/>
      <c r="F32" s="392"/>
      <c r="G32" s="393" t="s">
        <v>735</v>
      </c>
      <c r="H32" s="394"/>
      <c r="I32" s="395" t="s">
        <v>767</v>
      </c>
      <c r="J32" s="400" t="s">
        <v>155</v>
      </c>
      <c r="K32" s="358"/>
      <c r="L32" s="362"/>
    </row>
    <row r="33" spans="1:15" ht="69.75" customHeight="1">
      <c r="A33" s="356">
        <v>21</v>
      </c>
      <c r="B33" s="366" t="s">
        <v>765</v>
      </c>
      <c r="C33" s="356" t="s">
        <v>161</v>
      </c>
      <c r="D33" s="398" t="s">
        <v>768</v>
      </c>
      <c r="E33" s="366" t="s">
        <v>769</v>
      </c>
      <c r="F33" s="392"/>
      <c r="G33" s="393" t="s">
        <v>735</v>
      </c>
      <c r="H33" s="394"/>
      <c r="I33" s="395" t="s">
        <v>770</v>
      </c>
      <c r="J33" s="400" t="s">
        <v>155</v>
      </c>
      <c r="K33" s="358"/>
      <c r="L33" s="362"/>
    </row>
    <row r="34" spans="1:15" ht="69.75" customHeight="1">
      <c r="A34" s="356">
        <v>22</v>
      </c>
      <c r="B34" s="366" t="s">
        <v>765</v>
      </c>
      <c r="C34" s="356" t="s">
        <v>161</v>
      </c>
      <c r="D34" s="398" t="s">
        <v>771</v>
      </c>
      <c r="E34" s="366" t="s">
        <v>772</v>
      </c>
      <c r="F34" s="392"/>
      <c r="G34" s="393" t="s">
        <v>735</v>
      </c>
      <c r="H34" s="394"/>
      <c r="I34" s="395" t="s">
        <v>773</v>
      </c>
      <c r="J34" s="397">
        <v>10000000</v>
      </c>
      <c r="K34" s="358"/>
      <c r="L34" s="362"/>
    </row>
    <row r="35" spans="1:15" ht="51">
      <c r="A35" s="356">
        <v>23</v>
      </c>
      <c r="B35" s="366" t="s">
        <v>765</v>
      </c>
      <c r="C35" s="356" t="s">
        <v>161</v>
      </c>
      <c r="D35" s="398" t="s">
        <v>774</v>
      </c>
      <c r="E35" s="366" t="s">
        <v>775</v>
      </c>
      <c r="F35" s="392"/>
      <c r="G35" s="393" t="s">
        <v>735</v>
      </c>
      <c r="H35" s="401"/>
      <c r="I35" s="395" t="s">
        <v>776</v>
      </c>
      <c r="J35" s="397">
        <v>15000000</v>
      </c>
      <c r="K35" s="358"/>
      <c r="L35" s="362"/>
    </row>
    <row r="36" spans="1:15" ht="72" customHeight="1">
      <c r="A36" s="356">
        <v>24</v>
      </c>
      <c r="B36" s="366" t="s">
        <v>759</v>
      </c>
      <c r="C36" s="356" t="s">
        <v>161</v>
      </c>
      <c r="D36" s="398" t="s">
        <v>777</v>
      </c>
      <c r="E36" s="366" t="s">
        <v>778</v>
      </c>
      <c r="F36" s="392"/>
      <c r="G36" s="393" t="s">
        <v>735</v>
      </c>
      <c r="H36" s="401"/>
      <c r="I36" s="395" t="s">
        <v>779</v>
      </c>
      <c r="J36" s="397">
        <v>10000000</v>
      </c>
      <c r="K36" s="358"/>
      <c r="L36" s="362"/>
    </row>
    <row r="37" spans="1:15" ht="63.75">
      <c r="A37" s="356">
        <v>25</v>
      </c>
      <c r="B37" s="358" t="s">
        <v>780</v>
      </c>
      <c r="C37" s="358" t="s">
        <v>21</v>
      </c>
      <c r="D37" s="366" t="s">
        <v>781</v>
      </c>
      <c r="E37" s="366" t="s">
        <v>782</v>
      </c>
      <c r="F37" s="392"/>
      <c r="G37" s="402" t="s">
        <v>783</v>
      </c>
      <c r="H37" s="368"/>
      <c r="I37" s="373" t="s">
        <v>784</v>
      </c>
      <c r="J37" s="374" t="s">
        <v>607</v>
      </c>
      <c r="K37" s="358" t="s">
        <v>785</v>
      </c>
      <c r="L37" s="387"/>
    </row>
    <row r="38" spans="1:15" ht="63.75">
      <c r="A38" s="392">
        <v>26</v>
      </c>
      <c r="B38" s="366" t="s">
        <v>786</v>
      </c>
      <c r="C38" s="392" t="s">
        <v>161</v>
      </c>
      <c r="D38" s="366" t="s">
        <v>787</v>
      </c>
      <c r="E38" s="392" t="s">
        <v>788</v>
      </c>
      <c r="F38" s="392"/>
      <c r="G38" s="402" t="s">
        <v>783</v>
      </c>
      <c r="H38" s="368"/>
      <c r="I38" s="395" t="s">
        <v>789</v>
      </c>
      <c r="J38" s="374">
        <v>15000000</v>
      </c>
      <c r="K38" s="358"/>
      <c r="L38" s="362"/>
    </row>
    <row r="39" spans="1:15" ht="18.75" customHeight="1">
      <c r="A39" s="534">
        <v>27</v>
      </c>
      <c r="B39" s="563" t="s">
        <v>790</v>
      </c>
      <c r="C39" s="497" t="s">
        <v>161</v>
      </c>
      <c r="D39" s="497" t="s">
        <v>791</v>
      </c>
      <c r="E39" s="403" t="s">
        <v>792</v>
      </c>
      <c r="F39" s="534"/>
      <c r="G39" s="545" t="s">
        <v>793</v>
      </c>
      <c r="H39" s="404"/>
      <c r="I39" s="512" t="s">
        <v>794</v>
      </c>
      <c r="J39" s="405">
        <v>1500000</v>
      </c>
      <c r="K39" s="497" t="s">
        <v>785</v>
      </c>
      <c r="L39" s="387"/>
    </row>
    <row r="40" spans="1:15" ht="18.75" customHeight="1">
      <c r="A40" s="535"/>
      <c r="B40" s="564"/>
      <c r="C40" s="498"/>
      <c r="D40" s="498"/>
      <c r="E40" s="406" t="s">
        <v>795</v>
      </c>
      <c r="F40" s="535"/>
      <c r="G40" s="546"/>
      <c r="H40" s="407"/>
      <c r="I40" s="513"/>
      <c r="J40" s="408">
        <v>3500000</v>
      </c>
      <c r="K40" s="498"/>
      <c r="L40" s="387"/>
    </row>
    <row r="41" spans="1:15" ht="18.75" customHeight="1">
      <c r="A41" s="535"/>
      <c r="B41" s="564"/>
      <c r="C41" s="498"/>
      <c r="D41" s="498"/>
      <c r="E41" s="406" t="s">
        <v>796</v>
      </c>
      <c r="F41" s="535"/>
      <c r="G41" s="546"/>
      <c r="H41" s="407"/>
      <c r="I41" s="513"/>
      <c r="J41" s="408">
        <v>3500000</v>
      </c>
      <c r="K41" s="498"/>
      <c r="L41" s="387"/>
    </row>
    <row r="42" spans="1:15" ht="18.75" customHeight="1">
      <c r="A42" s="535"/>
      <c r="B42" s="564"/>
      <c r="C42" s="498"/>
      <c r="D42" s="498"/>
      <c r="E42" s="406" t="s">
        <v>797</v>
      </c>
      <c r="F42" s="535"/>
      <c r="G42" s="546"/>
      <c r="H42" s="407"/>
      <c r="I42" s="513"/>
      <c r="J42" s="408">
        <v>2000000</v>
      </c>
      <c r="K42" s="498"/>
      <c r="L42" s="387"/>
    </row>
    <row r="43" spans="1:15" ht="18.75" customHeight="1">
      <c r="A43" s="535"/>
      <c r="B43" s="564"/>
      <c r="C43" s="498"/>
      <c r="D43" s="498"/>
      <c r="E43" s="406" t="s">
        <v>798</v>
      </c>
      <c r="F43" s="535"/>
      <c r="G43" s="546"/>
      <c r="H43" s="407"/>
      <c r="I43" s="513"/>
      <c r="J43" s="408">
        <v>7000000</v>
      </c>
      <c r="K43" s="498"/>
      <c r="L43" s="387"/>
      <c r="O43" s="113">
        <f>SUM(J39:J45)</f>
        <v>21000000</v>
      </c>
    </row>
    <row r="44" spans="1:15" ht="18.75" customHeight="1">
      <c r="A44" s="535"/>
      <c r="B44" s="564"/>
      <c r="C44" s="498"/>
      <c r="D44" s="498"/>
      <c r="E44" s="406" t="s">
        <v>799</v>
      </c>
      <c r="F44" s="535"/>
      <c r="G44" s="546"/>
      <c r="H44" s="407"/>
      <c r="I44" s="513"/>
      <c r="J44" s="408">
        <v>1000000</v>
      </c>
      <c r="K44" s="498"/>
      <c r="L44" s="387"/>
    </row>
    <row r="45" spans="1:15" ht="27" customHeight="1">
      <c r="A45" s="536"/>
      <c r="B45" s="565"/>
      <c r="C45" s="499"/>
      <c r="D45" s="499"/>
      <c r="E45" s="409" t="s">
        <v>800</v>
      </c>
      <c r="F45" s="536"/>
      <c r="G45" s="547"/>
      <c r="H45" s="410"/>
      <c r="I45" s="514"/>
      <c r="J45" s="411">
        <v>2500000</v>
      </c>
      <c r="K45" s="499"/>
      <c r="L45" s="387"/>
    </row>
    <row r="46" spans="1:15" ht="51">
      <c r="A46" s="356">
        <v>28</v>
      </c>
      <c r="B46" s="366" t="s">
        <v>801</v>
      </c>
      <c r="C46" s="358" t="s">
        <v>21</v>
      </c>
      <c r="D46" s="366" t="s">
        <v>802</v>
      </c>
      <c r="E46" s="366"/>
      <c r="F46" s="392"/>
      <c r="G46" s="402" t="s">
        <v>783</v>
      </c>
      <c r="H46" s="368"/>
      <c r="I46" s="373" t="s">
        <v>803</v>
      </c>
      <c r="J46" s="374"/>
      <c r="K46" s="358" t="s">
        <v>681</v>
      </c>
      <c r="L46" s="387"/>
    </row>
    <row r="47" spans="1:15" ht="63.75">
      <c r="A47" s="376">
        <v>29</v>
      </c>
      <c r="B47" s="366" t="s">
        <v>804</v>
      </c>
      <c r="C47" s="376" t="s">
        <v>161</v>
      </c>
      <c r="D47" s="377" t="s">
        <v>805</v>
      </c>
      <c r="E47" s="376" t="s">
        <v>806</v>
      </c>
      <c r="F47" s="376"/>
      <c r="G47" s="389" t="s">
        <v>807</v>
      </c>
      <c r="H47" s="390"/>
      <c r="I47" s="391" t="s">
        <v>808</v>
      </c>
      <c r="J47" s="386">
        <v>10000000</v>
      </c>
      <c r="K47" s="378" t="s">
        <v>809</v>
      </c>
      <c r="L47" s="362"/>
    </row>
    <row r="48" spans="1:15" ht="71.25" customHeight="1">
      <c r="A48" s="376">
        <v>30</v>
      </c>
      <c r="B48" s="366" t="s">
        <v>810</v>
      </c>
      <c r="C48" s="376" t="s">
        <v>161</v>
      </c>
      <c r="D48" s="412" t="s">
        <v>811</v>
      </c>
      <c r="E48" s="376" t="s">
        <v>812</v>
      </c>
      <c r="F48" s="413" t="s">
        <v>155</v>
      </c>
      <c r="G48" s="389" t="s">
        <v>813</v>
      </c>
      <c r="H48" s="390"/>
      <c r="I48" s="391" t="s">
        <v>814</v>
      </c>
      <c r="J48" s="386">
        <v>16000000</v>
      </c>
      <c r="K48" s="378" t="s">
        <v>815</v>
      </c>
      <c r="L48" s="362"/>
    </row>
    <row r="49" spans="1:15" ht="51">
      <c r="A49" s="376">
        <v>31</v>
      </c>
      <c r="B49" s="366" t="s">
        <v>816</v>
      </c>
      <c r="C49" s="376" t="s">
        <v>35</v>
      </c>
      <c r="D49" s="377" t="s">
        <v>817</v>
      </c>
      <c r="E49" s="376" t="s">
        <v>818</v>
      </c>
      <c r="F49" s="376"/>
      <c r="G49" s="389" t="s">
        <v>819</v>
      </c>
      <c r="H49" s="390"/>
      <c r="I49" s="391" t="s">
        <v>820</v>
      </c>
      <c r="J49" s="386">
        <v>65000000</v>
      </c>
      <c r="K49" s="378"/>
      <c r="L49" s="362"/>
    </row>
    <row r="50" spans="1:15" ht="63.75">
      <c r="A50" s="376">
        <v>32</v>
      </c>
      <c r="B50" s="366" t="s">
        <v>821</v>
      </c>
      <c r="C50" s="376" t="s">
        <v>125</v>
      </c>
      <c r="D50" s="412" t="s">
        <v>811</v>
      </c>
      <c r="E50" s="377" t="s">
        <v>822</v>
      </c>
      <c r="F50" s="376"/>
      <c r="G50" s="389" t="s">
        <v>823</v>
      </c>
      <c r="H50" s="390"/>
      <c r="I50" s="389" t="s">
        <v>823</v>
      </c>
      <c r="J50" s="386">
        <v>21000000</v>
      </c>
      <c r="K50" s="378" t="s">
        <v>824</v>
      </c>
      <c r="L50" s="362"/>
    </row>
    <row r="51" spans="1:15" ht="106.5" customHeight="1">
      <c r="A51" s="376">
        <v>33</v>
      </c>
      <c r="B51" s="366" t="s">
        <v>825</v>
      </c>
      <c r="C51" s="376" t="s">
        <v>125</v>
      </c>
      <c r="D51" s="377" t="s">
        <v>826</v>
      </c>
      <c r="E51" s="414"/>
      <c r="F51" s="376"/>
      <c r="G51" s="389" t="s">
        <v>827</v>
      </c>
      <c r="H51" s="390"/>
      <c r="I51" s="415" t="s">
        <v>828</v>
      </c>
      <c r="J51" s="386"/>
      <c r="K51" s="378" t="s">
        <v>829</v>
      </c>
      <c r="L51" s="362"/>
    </row>
    <row r="52" spans="1:15" ht="38.25">
      <c r="A52" s="537">
        <v>34</v>
      </c>
      <c r="B52" s="488" t="s">
        <v>830</v>
      </c>
      <c r="C52" s="488" t="s">
        <v>831</v>
      </c>
      <c r="D52" s="548" t="s">
        <v>832</v>
      </c>
      <c r="E52" s="377" t="s">
        <v>833</v>
      </c>
      <c r="F52" s="376"/>
      <c r="G52" s="389" t="s">
        <v>834</v>
      </c>
      <c r="H52" s="390"/>
      <c r="I52" s="515" t="s">
        <v>835</v>
      </c>
      <c r="J52" s="386"/>
      <c r="K52" s="488" t="s">
        <v>836</v>
      </c>
      <c r="L52" s="362"/>
    </row>
    <row r="53" spans="1:15">
      <c r="A53" s="559"/>
      <c r="B53" s="489"/>
      <c r="C53" s="489"/>
      <c r="D53" s="549"/>
      <c r="E53" s="377"/>
      <c r="F53" s="376"/>
      <c r="G53" s="389"/>
      <c r="H53" s="390"/>
      <c r="I53" s="516"/>
      <c r="J53" s="386"/>
      <c r="K53" s="489"/>
      <c r="L53" s="362"/>
    </row>
    <row r="54" spans="1:15">
      <c r="A54" s="559"/>
      <c r="B54" s="489"/>
      <c r="C54" s="489"/>
      <c r="D54" s="549"/>
      <c r="E54" s="377" t="s">
        <v>837</v>
      </c>
      <c r="F54" s="376"/>
      <c r="G54" s="389" t="s">
        <v>838</v>
      </c>
      <c r="H54" s="390"/>
      <c r="I54" s="516"/>
      <c r="J54" s="386">
        <v>15000000</v>
      </c>
      <c r="K54" s="489"/>
      <c r="L54" s="362"/>
    </row>
    <row r="55" spans="1:15">
      <c r="A55" s="559"/>
      <c r="B55" s="489"/>
      <c r="C55" s="489"/>
      <c r="D55" s="549"/>
      <c r="E55" s="377" t="s">
        <v>839</v>
      </c>
      <c r="F55" s="376"/>
      <c r="G55" s="389" t="s">
        <v>840</v>
      </c>
      <c r="H55" s="390"/>
      <c r="I55" s="516"/>
      <c r="J55" s="386">
        <v>10000000</v>
      </c>
      <c r="K55" s="489"/>
      <c r="L55" s="362"/>
    </row>
    <row r="56" spans="1:15" ht="25.5">
      <c r="A56" s="559"/>
      <c r="B56" s="489"/>
      <c r="C56" s="489"/>
      <c r="D56" s="549"/>
      <c r="E56" s="377" t="s">
        <v>841</v>
      </c>
      <c r="F56" s="376"/>
      <c r="G56" s="389" t="s">
        <v>840</v>
      </c>
      <c r="H56" s="390"/>
      <c r="I56" s="516"/>
      <c r="J56" s="386">
        <v>15000000</v>
      </c>
      <c r="K56" s="489"/>
      <c r="L56" s="362"/>
    </row>
    <row r="57" spans="1:15" ht="25.5">
      <c r="A57" s="559"/>
      <c r="B57" s="489"/>
      <c r="C57" s="489"/>
      <c r="D57" s="549"/>
      <c r="E57" s="377" t="s">
        <v>842</v>
      </c>
      <c r="F57" s="376"/>
      <c r="G57" s="389" t="s">
        <v>843</v>
      </c>
      <c r="H57" s="390"/>
      <c r="I57" s="516"/>
      <c r="J57" s="386">
        <v>15000000</v>
      </c>
      <c r="K57" s="489"/>
      <c r="L57" s="362"/>
    </row>
    <row r="58" spans="1:15" ht="25.5">
      <c r="A58" s="559"/>
      <c r="B58" s="489"/>
      <c r="C58" s="489"/>
      <c r="D58" s="549"/>
      <c r="E58" s="377" t="s">
        <v>844</v>
      </c>
      <c r="F58" s="376"/>
      <c r="G58" s="389" t="s">
        <v>843</v>
      </c>
      <c r="H58" s="390"/>
      <c r="I58" s="516"/>
      <c r="J58" s="386"/>
      <c r="K58" s="489"/>
      <c r="L58" s="362"/>
      <c r="O58" s="113">
        <f>J54+J55+J56+J57+J59+J61</f>
        <v>135000000</v>
      </c>
    </row>
    <row r="59" spans="1:15">
      <c r="A59" s="559"/>
      <c r="B59" s="489"/>
      <c r="C59" s="489"/>
      <c r="D59" s="549"/>
      <c r="E59" s="377" t="s">
        <v>845</v>
      </c>
      <c r="F59" s="376"/>
      <c r="G59" s="389" t="s">
        <v>846</v>
      </c>
      <c r="H59" s="390"/>
      <c r="I59" s="516"/>
      <c r="J59" s="386">
        <v>30000000</v>
      </c>
      <c r="K59" s="489"/>
      <c r="L59" s="362"/>
    </row>
    <row r="60" spans="1:15" ht="25.5">
      <c r="A60" s="538"/>
      <c r="B60" s="490"/>
      <c r="C60" s="490"/>
      <c r="D60" s="550"/>
      <c r="E60" s="377" t="s">
        <v>847</v>
      </c>
      <c r="F60" s="376"/>
      <c r="G60" s="389" t="s">
        <v>843</v>
      </c>
      <c r="H60" s="390"/>
      <c r="I60" s="517"/>
      <c r="J60" s="386"/>
      <c r="K60" s="489"/>
      <c r="L60" s="362"/>
    </row>
    <row r="61" spans="1:15" ht="15" customHeight="1">
      <c r="A61" s="537">
        <v>35</v>
      </c>
      <c r="B61" s="553" t="s">
        <v>830</v>
      </c>
      <c r="C61" s="537" t="s">
        <v>21</v>
      </c>
      <c r="D61" s="551" t="s">
        <v>848</v>
      </c>
      <c r="E61" s="377" t="s">
        <v>849</v>
      </c>
      <c r="F61" s="376"/>
      <c r="G61" s="389" t="s">
        <v>850</v>
      </c>
      <c r="H61" s="390"/>
      <c r="I61" s="416"/>
      <c r="J61" s="417">
        <v>50000000</v>
      </c>
      <c r="K61" s="489"/>
      <c r="L61" s="362"/>
    </row>
    <row r="62" spans="1:15" ht="25.5">
      <c r="A62" s="559"/>
      <c r="B62" s="554"/>
      <c r="C62" s="559"/>
      <c r="D62" s="552"/>
      <c r="E62" s="377" t="s">
        <v>851</v>
      </c>
      <c r="F62" s="376"/>
      <c r="G62" s="389" t="s">
        <v>838</v>
      </c>
      <c r="H62" s="390"/>
      <c r="I62" s="515" t="s">
        <v>852</v>
      </c>
      <c r="J62" s="417"/>
      <c r="K62" s="489"/>
      <c r="L62" s="362"/>
    </row>
    <row r="63" spans="1:15" ht="25.5" customHeight="1">
      <c r="A63" s="559"/>
      <c r="B63" s="554"/>
      <c r="C63" s="559"/>
      <c r="D63" s="488" t="s">
        <v>853</v>
      </c>
      <c r="E63" s="377" t="s">
        <v>854</v>
      </c>
      <c r="F63" s="376"/>
      <c r="G63" s="389" t="s">
        <v>843</v>
      </c>
      <c r="H63" s="390"/>
      <c r="I63" s="516"/>
      <c r="J63" s="386">
        <v>15000000</v>
      </c>
      <c r="K63" s="489"/>
      <c r="L63" s="362"/>
    </row>
    <row r="64" spans="1:15">
      <c r="A64" s="559"/>
      <c r="B64" s="554"/>
      <c r="C64" s="559"/>
      <c r="D64" s="489"/>
      <c r="E64" s="377" t="s">
        <v>855</v>
      </c>
      <c r="F64" s="376"/>
      <c r="G64" s="389" t="s">
        <v>846</v>
      </c>
      <c r="H64" s="390"/>
      <c r="I64" s="516"/>
      <c r="J64" s="386">
        <v>10000000</v>
      </c>
      <c r="K64" s="489"/>
      <c r="L64" s="362"/>
    </row>
    <row r="65" spans="1:15" ht="25.5">
      <c r="A65" s="559"/>
      <c r="B65" s="554"/>
      <c r="C65" s="559"/>
      <c r="D65" s="489"/>
      <c r="E65" s="377" t="s">
        <v>856</v>
      </c>
      <c r="F65" s="376"/>
      <c r="G65" s="389" t="s">
        <v>857</v>
      </c>
      <c r="H65" s="390"/>
      <c r="I65" s="516"/>
      <c r="J65" s="386">
        <v>25000000</v>
      </c>
      <c r="K65" s="489"/>
      <c r="L65" s="362"/>
    </row>
    <row r="66" spans="1:15" ht="25.5">
      <c r="A66" s="559"/>
      <c r="B66" s="554"/>
      <c r="C66" s="559"/>
      <c r="D66" s="490"/>
      <c r="E66" s="377" t="s">
        <v>858</v>
      </c>
      <c r="F66" s="376"/>
      <c r="G66" s="389" t="s">
        <v>846</v>
      </c>
      <c r="H66" s="390"/>
      <c r="I66" s="516"/>
      <c r="J66" s="418">
        <v>30000000</v>
      </c>
      <c r="K66" s="489"/>
      <c r="L66" s="362"/>
      <c r="O66" s="113">
        <f>J63+J64+J65+J66+J67+J68</f>
        <v>87000000</v>
      </c>
    </row>
    <row r="67" spans="1:15" ht="25.5" customHeight="1">
      <c r="A67" s="559"/>
      <c r="B67" s="554"/>
      <c r="C67" s="559"/>
      <c r="D67" s="488" t="s">
        <v>859</v>
      </c>
      <c r="E67" s="377" t="s">
        <v>860</v>
      </c>
      <c r="F67" s="376"/>
      <c r="G67" s="389" t="s">
        <v>861</v>
      </c>
      <c r="H67" s="390"/>
      <c r="I67" s="516"/>
      <c r="J67" s="386">
        <v>5000000</v>
      </c>
      <c r="K67" s="489"/>
      <c r="L67" s="362"/>
    </row>
    <row r="68" spans="1:15">
      <c r="A68" s="538"/>
      <c r="B68" s="555"/>
      <c r="C68" s="538"/>
      <c r="D68" s="490"/>
      <c r="E68" s="377" t="s">
        <v>862</v>
      </c>
      <c r="F68" s="376"/>
      <c r="G68" s="389" t="s">
        <v>861</v>
      </c>
      <c r="H68" s="390"/>
      <c r="I68" s="517"/>
      <c r="J68" s="386">
        <v>2000000</v>
      </c>
      <c r="K68" s="490"/>
      <c r="L68" s="362"/>
    </row>
    <row r="69" spans="1:15" ht="25.5">
      <c r="A69" s="537">
        <v>36</v>
      </c>
      <c r="B69" s="553" t="s">
        <v>863</v>
      </c>
      <c r="C69" s="537" t="s">
        <v>864</v>
      </c>
      <c r="D69" s="553" t="s">
        <v>865</v>
      </c>
      <c r="E69" s="377" t="s">
        <v>866</v>
      </c>
      <c r="F69" s="376"/>
      <c r="G69" s="389"/>
      <c r="H69" s="390"/>
      <c r="I69" s="419" t="s">
        <v>867</v>
      </c>
      <c r="J69" s="420">
        <v>150000000</v>
      </c>
      <c r="K69" s="378"/>
      <c r="L69" s="362"/>
    </row>
    <row r="70" spans="1:15" ht="38.25">
      <c r="A70" s="559"/>
      <c r="B70" s="554"/>
      <c r="C70" s="559"/>
      <c r="D70" s="554"/>
      <c r="E70" s="377"/>
      <c r="F70" s="376"/>
      <c r="G70" s="389" t="s">
        <v>868</v>
      </c>
      <c r="H70" s="390"/>
      <c r="I70" s="419" t="s">
        <v>869</v>
      </c>
      <c r="J70" s="420"/>
      <c r="K70" s="378"/>
      <c r="L70" s="362"/>
    </row>
    <row r="71" spans="1:15" ht="25.5">
      <c r="A71" s="559"/>
      <c r="B71" s="554"/>
      <c r="C71" s="559"/>
      <c r="D71" s="554"/>
      <c r="E71" s="377"/>
      <c r="F71" s="376"/>
      <c r="G71" s="389" t="s">
        <v>870</v>
      </c>
      <c r="H71" s="390"/>
      <c r="I71" s="518" t="s">
        <v>871</v>
      </c>
      <c r="J71" s="420"/>
      <c r="K71" s="378"/>
      <c r="L71" s="362"/>
    </row>
    <row r="72" spans="1:15" ht="25.5">
      <c r="A72" s="559"/>
      <c r="B72" s="554"/>
      <c r="C72" s="559"/>
      <c r="D72" s="554"/>
      <c r="E72" s="377"/>
      <c r="F72" s="376"/>
      <c r="G72" s="389" t="s">
        <v>872</v>
      </c>
      <c r="H72" s="390"/>
      <c r="I72" s="519"/>
      <c r="J72" s="420"/>
      <c r="K72" s="378"/>
      <c r="L72" s="362"/>
    </row>
    <row r="73" spans="1:15" ht="25.5">
      <c r="A73" s="559"/>
      <c r="B73" s="554"/>
      <c r="C73" s="559"/>
      <c r="D73" s="554"/>
      <c r="E73" s="377" t="s">
        <v>873</v>
      </c>
      <c r="F73" s="376"/>
      <c r="G73" s="389" t="s">
        <v>874</v>
      </c>
      <c r="H73" s="390"/>
      <c r="I73" s="519"/>
      <c r="J73" s="420">
        <v>10000000</v>
      </c>
      <c r="K73" s="378"/>
      <c r="L73" s="362"/>
    </row>
    <row r="74" spans="1:15" ht="25.5">
      <c r="A74" s="538"/>
      <c r="B74" s="555"/>
      <c r="C74" s="538"/>
      <c r="D74" s="555"/>
      <c r="E74" s="377" t="s">
        <v>875</v>
      </c>
      <c r="F74" s="376"/>
      <c r="G74" s="389" t="s">
        <v>876</v>
      </c>
      <c r="H74" s="390"/>
      <c r="I74" s="520"/>
      <c r="J74" s="420">
        <v>15000000</v>
      </c>
      <c r="K74" s="378"/>
      <c r="L74" s="362"/>
    </row>
    <row r="75" spans="1:15" ht="25.5">
      <c r="A75" s="537">
        <v>37</v>
      </c>
      <c r="B75" s="553" t="s">
        <v>863</v>
      </c>
      <c r="C75" s="537" t="s">
        <v>161</v>
      </c>
      <c r="D75" s="553" t="s">
        <v>877</v>
      </c>
      <c r="E75" s="377"/>
      <c r="F75" s="376"/>
      <c r="G75" s="389" t="s">
        <v>878</v>
      </c>
      <c r="H75" s="390"/>
      <c r="I75" s="518" t="s">
        <v>879</v>
      </c>
      <c r="J75" s="420">
        <v>50000000</v>
      </c>
      <c r="K75" s="378"/>
      <c r="L75" s="362"/>
    </row>
    <row r="76" spans="1:15" ht="25.5">
      <c r="A76" s="559"/>
      <c r="B76" s="554"/>
      <c r="C76" s="559"/>
      <c r="D76" s="554"/>
      <c r="E76" s="377"/>
      <c r="F76" s="376"/>
      <c r="G76" s="389" t="s">
        <v>880</v>
      </c>
      <c r="H76" s="390"/>
      <c r="I76" s="519"/>
      <c r="J76" s="420">
        <v>100000000</v>
      </c>
      <c r="K76" s="378"/>
      <c r="L76" s="362"/>
    </row>
    <row r="77" spans="1:15">
      <c r="A77" s="559"/>
      <c r="B77" s="554"/>
      <c r="C77" s="559"/>
      <c r="D77" s="554"/>
      <c r="E77" s="377" t="s">
        <v>881</v>
      </c>
      <c r="F77" s="376"/>
      <c r="G77" s="389" t="s">
        <v>882</v>
      </c>
      <c r="H77" s="390"/>
      <c r="I77" s="519"/>
      <c r="J77" s="420">
        <v>15000000</v>
      </c>
      <c r="K77" s="378"/>
      <c r="L77" s="362"/>
    </row>
    <row r="78" spans="1:15">
      <c r="A78" s="559"/>
      <c r="B78" s="554"/>
      <c r="C78" s="559"/>
      <c r="D78" s="554"/>
      <c r="E78" s="377" t="s">
        <v>883</v>
      </c>
      <c r="F78" s="376"/>
      <c r="G78" s="389" t="s">
        <v>884</v>
      </c>
      <c r="H78" s="390"/>
      <c r="I78" s="519"/>
      <c r="J78" s="420">
        <v>25000000</v>
      </c>
      <c r="K78" s="378"/>
      <c r="L78" s="362"/>
    </row>
    <row r="79" spans="1:15">
      <c r="A79" s="559"/>
      <c r="B79" s="554"/>
      <c r="C79" s="559"/>
      <c r="D79" s="554"/>
      <c r="E79" s="377" t="s">
        <v>885</v>
      </c>
      <c r="F79" s="376"/>
      <c r="G79" s="389" t="s">
        <v>886</v>
      </c>
      <c r="H79" s="390"/>
      <c r="I79" s="519"/>
      <c r="J79" s="420">
        <v>20000000</v>
      </c>
      <c r="K79" s="378"/>
      <c r="L79" s="362"/>
    </row>
    <row r="80" spans="1:15">
      <c r="A80" s="559"/>
      <c r="B80" s="554"/>
      <c r="C80" s="559"/>
      <c r="D80" s="554"/>
      <c r="E80" s="377" t="s">
        <v>887</v>
      </c>
      <c r="F80" s="376"/>
      <c r="G80" s="389" t="s">
        <v>886</v>
      </c>
      <c r="H80" s="390"/>
      <c r="I80" s="519"/>
      <c r="J80" s="420">
        <v>50000000</v>
      </c>
      <c r="K80" s="378"/>
      <c r="L80" s="362"/>
    </row>
    <row r="81" spans="1:15">
      <c r="A81" s="559"/>
      <c r="B81" s="554"/>
      <c r="C81" s="559"/>
      <c r="D81" s="554"/>
      <c r="E81" s="377" t="s">
        <v>888</v>
      </c>
      <c r="F81" s="376"/>
      <c r="G81" s="389" t="s">
        <v>889</v>
      </c>
      <c r="H81" s="390"/>
      <c r="I81" s="519"/>
      <c r="J81" s="420">
        <v>5000000</v>
      </c>
      <c r="K81" s="378"/>
      <c r="L81" s="362"/>
    </row>
    <row r="82" spans="1:15">
      <c r="A82" s="559"/>
      <c r="B82" s="554"/>
      <c r="C82" s="559"/>
      <c r="D82" s="554"/>
      <c r="E82" s="377" t="s">
        <v>890</v>
      </c>
      <c r="F82" s="376"/>
      <c r="G82" s="389" t="s">
        <v>891</v>
      </c>
      <c r="H82" s="390"/>
      <c r="I82" s="519"/>
      <c r="J82" s="420">
        <v>5000000</v>
      </c>
      <c r="K82" s="378"/>
      <c r="L82" s="362"/>
    </row>
    <row r="83" spans="1:15">
      <c r="A83" s="559"/>
      <c r="B83" s="554"/>
      <c r="C83" s="559"/>
      <c r="D83" s="554"/>
      <c r="E83" s="377" t="s">
        <v>892</v>
      </c>
      <c r="F83" s="376"/>
      <c r="G83" s="389" t="s">
        <v>893</v>
      </c>
      <c r="H83" s="390"/>
      <c r="I83" s="519"/>
      <c r="J83" s="420">
        <v>5000000</v>
      </c>
      <c r="K83" s="378"/>
      <c r="L83" s="362"/>
      <c r="O83" s="113">
        <f>SUM(J75:J93)</f>
        <v>439000000</v>
      </c>
    </row>
    <row r="84" spans="1:15">
      <c r="A84" s="559"/>
      <c r="B84" s="554"/>
      <c r="C84" s="559"/>
      <c r="D84" s="554"/>
      <c r="E84" s="377" t="s">
        <v>894</v>
      </c>
      <c r="F84" s="376"/>
      <c r="G84" s="389" t="s">
        <v>895</v>
      </c>
      <c r="H84" s="390"/>
      <c r="I84" s="519"/>
      <c r="J84" s="420">
        <v>24000000</v>
      </c>
      <c r="K84" s="378"/>
      <c r="L84" s="362"/>
    </row>
    <row r="85" spans="1:15" ht="25.5">
      <c r="A85" s="559"/>
      <c r="B85" s="554"/>
      <c r="C85" s="559"/>
      <c r="D85" s="554"/>
      <c r="E85" s="377"/>
      <c r="F85" s="376"/>
      <c r="G85" s="389" t="s">
        <v>896</v>
      </c>
      <c r="H85" s="390"/>
      <c r="I85" s="519"/>
      <c r="J85" s="420"/>
      <c r="K85" s="378"/>
      <c r="L85" s="362"/>
    </row>
    <row r="86" spans="1:15" ht="25.5">
      <c r="A86" s="559"/>
      <c r="B86" s="554"/>
      <c r="C86" s="559"/>
      <c r="D86" s="554"/>
      <c r="E86" s="377" t="s">
        <v>897</v>
      </c>
      <c r="F86" s="376"/>
      <c r="G86" s="389" t="s">
        <v>898</v>
      </c>
      <c r="H86" s="390"/>
      <c r="I86" s="519"/>
      <c r="J86" s="420">
        <v>15000000</v>
      </c>
      <c r="K86" s="378"/>
      <c r="L86" s="362"/>
    </row>
    <row r="87" spans="1:15" ht="25.5">
      <c r="A87" s="559"/>
      <c r="B87" s="554"/>
      <c r="C87" s="559"/>
      <c r="D87" s="554"/>
      <c r="E87" s="377" t="s">
        <v>899</v>
      </c>
      <c r="F87" s="376"/>
      <c r="G87" s="389" t="s">
        <v>900</v>
      </c>
      <c r="H87" s="390"/>
      <c r="I87" s="519"/>
      <c r="J87" s="420">
        <v>10000000</v>
      </c>
      <c r="K87" s="378"/>
      <c r="L87" s="362"/>
    </row>
    <row r="88" spans="1:15" ht="25.5">
      <c r="A88" s="559"/>
      <c r="B88" s="554"/>
      <c r="C88" s="559"/>
      <c r="D88" s="554"/>
      <c r="E88" s="377" t="s">
        <v>901</v>
      </c>
      <c r="F88" s="376"/>
      <c r="G88" s="389" t="s">
        <v>902</v>
      </c>
      <c r="H88" s="390"/>
      <c r="I88" s="519"/>
      <c r="J88" s="420">
        <v>15000000</v>
      </c>
      <c r="K88" s="378"/>
      <c r="L88" s="362"/>
    </row>
    <row r="89" spans="1:15" ht="25.5">
      <c r="A89" s="559"/>
      <c r="B89" s="554"/>
      <c r="C89" s="559"/>
      <c r="D89" s="554"/>
      <c r="E89" s="377" t="s">
        <v>903</v>
      </c>
      <c r="F89" s="376"/>
      <c r="G89" s="389" t="s">
        <v>902</v>
      </c>
      <c r="H89" s="390"/>
      <c r="I89" s="519"/>
      <c r="J89" s="420">
        <v>20000000</v>
      </c>
      <c r="K89" s="378"/>
      <c r="L89" s="362"/>
    </row>
    <row r="90" spans="1:15" ht="25.5">
      <c r="A90" s="559"/>
      <c r="B90" s="554"/>
      <c r="C90" s="559"/>
      <c r="D90" s="554"/>
      <c r="E90" s="377" t="s">
        <v>904</v>
      </c>
      <c r="F90" s="376"/>
      <c r="G90" s="389" t="s">
        <v>905</v>
      </c>
      <c r="H90" s="390"/>
      <c r="I90" s="519"/>
      <c r="J90" s="420">
        <v>20000000</v>
      </c>
      <c r="K90" s="378"/>
      <c r="L90" s="362"/>
    </row>
    <row r="91" spans="1:15" ht="25.5">
      <c r="A91" s="559"/>
      <c r="B91" s="554"/>
      <c r="C91" s="559"/>
      <c r="D91" s="554"/>
      <c r="E91" s="377" t="s">
        <v>906</v>
      </c>
      <c r="F91" s="376"/>
      <c r="G91" s="389" t="s">
        <v>905</v>
      </c>
      <c r="H91" s="390"/>
      <c r="I91" s="519"/>
      <c r="J91" s="420">
        <v>20000000</v>
      </c>
      <c r="K91" s="378"/>
      <c r="L91" s="362"/>
    </row>
    <row r="92" spans="1:15" ht="25.5">
      <c r="A92" s="559"/>
      <c r="B92" s="554"/>
      <c r="C92" s="559"/>
      <c r="D92" s="554"/>
      <c r="E92" s="377" t="s">
        <v>907</v>
      </c>
      <c r="F92" s="376"/>
      <c r="G92" s="389" t="s">
        <v>905</v>
      </c>
      <c r="H92" s="390"/>
      <c r="I92" s="519"/>
      <c r="J92" s="420">
        <v>25000000</v>
      </c>
      <c r="K92" s="378"/>
      <c r="L92" s="362"/>
    </row>
    <row r="93" spans="1:15">
      <c r="A93" s="559"/>
      <c r="B93" s="554"/>
      <c r="C93" s="559"/>
      <c r="D93" s="554"/>
      <c r="E93" s="377" t="s">
        <v>908</v>
      </c>
      <c r="F93" s="376"/>
      <c r="G93" s="389" t="s">
        <v>909</v>
      </c>
      <c r="H93" s="390"/>
      <c r="I93" s="519"/>
      <c r="J93" s="420">
        <v>15000000</v>
      </c>
      <c r="K93" s="378"/>
      <c r="L93" s="362"/>
    </row>
    <row r="94" spans="1:15" ht="25.5">
      <c r="A94" s="559"/>
      <c r="B94" s="554"/>
      <c r="C94" s="559"/>
      <c r="D94" s="554"/>
      <c r="E94" s="377"/>
      <c r="F94" s="376"/>
      <c r="G94" s="389" t="s">
        <v>910</v>
      </c>
      <c r="H94" s="390"/>
      <c r="I94" s="519"/>
      <c r="J94" s="420"/>
      <c r="K94" s="378"/>
      <c r="L94" s="362"/>
    </row>
    <row r="95" spans="1:15" ht="38.25">
      <c r="A95" s="538"/>
      <c r="B95" s="555"/>
      <c r="C95" s="538"/>
      <c r="D95" s="555"/>
      <c r="E95" s="377"/>
      <c r="F95" s="376"/>
      <c r="G95" s="389" t="s">
        <v>911</v>
      </c>
      <c r="H95" s="390"/>
      <c r="I95" s="520"/>
      <c r="J95" s="420"/>
      <c r="K95" s="378"/>
      <c r="L95" s="362"/>
    </row>
    <row r="96" spans="1:15" ht="38.25" customHeight="1">
      <c r="A96" s="537">
        <v>38</v>
      </c>
      <c r="B96" s="553" t="s">
        <v>912</v>
      </c>
      <c r="C96" s="537" t="s">
        <v>21</v>
      </c>
      <c r="D96" s="553" t="s">
        <v>913</v>
      </c>
      <c r="E96" s="377" t="s">
        <v>914</v>
      </c>
      <c r="F96" s="376"/>
      <c r="G96" s="389" t="s">
        <v>915</v>
      </c>
      <c r="H96" s="389"/>
      <c r="I96" s="521" t="s">
        <v>916</v>
      </c>
      <c r="J96" s="420">
        <v>20000000</v>
      </c>
      <c r="K96" s="378"/>
      <c r="L96" s="362"/>
    </row>
    <row r="97" spans="1:15" ht="25.5">
      <c r="A97" s="559"/>
      <c r="B97" s="554"/>
      <c r="C97" s="559"/>
      <c r="D97" s="554"/>
      <c r="E97" s="377" t="s">
        <v>917</v>
      </c>
      <c r="F97" s="376"/>
      <c r="G97" s="389" t="s">
        <v>918</v>
      </c>
      <c r="H97" s="389"/>
      <c r="I97" s="522"/>
      <c r="J97" s="420">
        <v>5000000</v>
      </c>
      <c r="K97" s="378"/>
      <c r="L97" s="362"/>
    </row>
    <row r="98" spans="1:15" ht="25.5">
      <c r="A98" s="559"/>
      <c r="B98" s="554"/>
      <c r="C98" s="559"/>
      <c r="D98" s="554"/>
      <c r="E98" s="377" t="s">
        <v>919</v>
      </c>
      <c r="F98" s="376"/>
      <c r="G98" s="389" t="s">
        <v>920</v>
      </c>
      <c r="H98" s="389"/>
      <c r="I98" s="522"/>
      <c r="J98" s="420">
        <v>30000000</v>
      </c>
      <c r="K98" s="378"/>
      <c r="L98" s="362"/>
    </row>
    <row r="99" spans="1:15" ht="25.5">
      <c r="A99" s="559"/>
      <c r="B99" s="554"/>
      <c r="C99" s="559"/>
      <c r="D99" s="554"/>
      <c r="E99" s="377" t="s">
        <v>921</v>
      </c>
      <c r="F99" s="376"/>
      <c r="G99" s="389" t="s">
        <v>922</v>
      </c>
      <c r="H99" s="389"/>
      <c r="I99" s="522"/>
      <c r="J99" s="420">
        <v>5000000</v>
      </c>
      <c r="K99" s="378"/>
      <c r="L99" s="362"/>
    </row>
    <row r="100" spans="1:15" ht="25.5">
      <c r="A100" s="559"/>
      <c r="B100" s="554"/>
      <c r="C100" s="559"/>
      <c r="D100" s="554"/>
      <c r="E100" s="377" t="s">
        <v>923</v>
      </c>
      <c r="F100" s="376"/>
      <c r="G100" s="389" t="s">
        <v>922</v>
      </c>
      <c r="H100" s="389"/>
      <c r="I100" s="522"/>
      <c r="J100" s="420">
        <v>10000000</v>
      </c>
      <c r="K100" s="378"/>
      <c r="L100" s="362"/>
    </row>
    <row r="101" spans="1:15" ht="25.5">
      <c r="A101" s="559"/>
      <c r="B101" s="554"/>
      <c r="C101" s="559"/>
      <c r="D101" s="554"/>
      <c r="E101" s="377" t="s">
        <v>924</v>
      </c>
      <c r="F101" s="376"/>
      <c r="G101" s="389" t="s">
        <v>925</v>
      </c>
      <c r="H101" s="389"/>
      <c r="I101" s="522"/>
      <c r="J101" s="420">
        <v>15000000</v>
      </c>
      <c r="K101" s="378"/>
      <c r="L101" s="362"/>
    </row>
    <row r="102" spans="1:15" ht="25.5">
      <c r="A102" s="559"/>
      <c r="B102" s="554"/>
      <c r="C102" s="559"/>
      <c r="D102" s="554"/>
      <c r="E102" s="377" t="s">
        <v>926</v>
      </c>
      <c r="F102" s="376"/>
      <c r="G102" s="389" t="s">
        <v>925</v>
      </c>
      <c r="H102" s="389"/>
      <c r="I102" s="522"/>
      <c r="J102" s="420">
        <v>10000000</v>
      </c>
      <c r="K102" s="378"/>
      <c r="L102" s="362"/>
    </row>
    <row r="103" spans="1:15" ht="25.5">
      <c r="A103" s="559"/>
      <c r="B103" s="554"/>
      <c r="C103" s="559"/>
      <c r="D103" s="554"/>
      <c r="E103" s="377" t="s">
        <v>927</v>
      </c>
      <c r="F103" s="376"/>
      <c r="G103" s="389" t="s">
        <v>925</v>
      </c>
      <c r="H103" s="389"/>
      <c r="I103" s="522"/>
      <c r="J103" s="420">
        <v>10000000</v>
      </c>
      <c r="K103" s="378"/>
      <c r="L103" s="362"/>
    </row>
    <row r="104" spans="1:15" ht="25.5">
      <c r="A104" s="559"/>
      <c r="B104" s="554"/>
      <c r="C104" s="559"/>
      <c r="D104" s="554"/>
      <c r="E104" s="377" t="s">
        <v>928</v>
      </c>
      <c r="F104" s="376"/>
      <c r="G104" s="389" t="s">
        <v>929</v>
      </c>
      <c r="H104" s="389"/>
      <c r="I104" s="522"/>
      <c r="J104" s="420">
        <v>10000000</v>
      </c>
      <c r="K104" s="378"/>
      <c r="L104" s="362"/>
    </row>
    <row r="105" spans="1:15" ht="25.5">
      <c r="A105" s="559"/>
      <c r="B105" s="554"/>
      <c r="C105" s="559"/>
      <c r="D105" s="554"/>
      <c r="E105" s="377" t="s">
        <v>930</v>
      </c>
      <c r="F105" s="376"/>
      <c r="G105" s="389" t="s">
        <v>929</v>
      </c>
      <c r="H105" s="389"/>
      <c r="I105" s="522"/>
      <c r="J105" s="420">
        <v>5000000</v>
      </c>
      <c r="K105" s="378"/>
      <c r="L105" s="362"/>
    </row>
    <row r="106" spans="1:15" ht="25.5">
      <c r="A106" s="559"/>
      <c r="B106" s="554"/>
      <c r="C106" s="559"/>
      <c r="D106" s="554"/>
      <c r="E106" s="377" t="s">
        <v>931</v>
      </c>
      <c r="F106" s="376"/>
      <c r="G106" s="389" t="s">
        <v>932</v>
      </c>
      <c r="H106" s="389"/>
      <c r="I106" s="522"/>
      <c r="J106" s="420">
        <v>5000000</v>
      </c>
      <c r="K106" s="378"/>
      <c r="L106" s="362"/>
    </row>
    <row r="107" spans="1:15" ht="25.5">
      <c r="A107" s="559"/>
      <c r="B107" s="554"/>
      <c r="C107" s="559"/>
      <c r="D107" s="554"/>
      <c r="E107" s="377" t="s">
        <v>933</v>
      </c>
      <c r="F107" s="376"/>
      <c r="G107" s="389" t="s">
        <v>932</v>
      </c>
      <c r="H107" s="389"/>
      <c r="I107" s="522"/>
      <c r="J107" s="420">
        <v>5000000</v>
      </c>
      <c r="K107" s="378"/>
      <c r="L107" s="362"/>
    </row>
    <row r="108" spans="1:15" ht="25.5">
      <c r="A108" s="559"/>
      <c r="B108" s="554"/>
      <c r="C108" s="559"/>
      <c r="D108" s="554"/>
      <c r="E108" s="377" t="s">
        <v>934</v>
      </c>
      <c r="F108" s="376"/>
      <c r="G108" s="389" t="s">
        <v>935</v>
      </c>
      <c r="H108" s="389"/>
      <c r="I108" s="522"/>
      <c r="J108" s="420">
        <v>50000000</v>
      </c>
      <c r="K108" s="378"/>
      <c r="L108" s="362"/>
    </row>
    <row r="109" spans="1:15" ht="25.5">
      <c r="A109" s="559"/>
      <c r="B109" s="554"/>
      <c r="C109" s="559"/>
      <c r="D109" s="554"/>
      <c r="E109" s="377" t="s">
        <v>936</v>
      </c>
      <c r="F109" s="376"/>
      <c r="G109" s="389" t="s">
        <v>937</v>
      </c>
      <c r="H109" s="389"/>
      <c r="I109" s="522"/>
      <c r="J109" s="420">
        <v>10000000</v>
      </c>
      <c r="K109" s="378"/>
      <c r="L109" s="362"/>
      <c r="O109" s="113">
        <f>SUM(J96:J117)</f>
        <v>235000000</v>
      </c>
    </row>
    <row r="110" spans="1:15" ht="25.5">
      <c r="A110" s="559"/>
      <c r="B110" s="554"/>
      <c r="C110" s="559"/>
      <c r="D110" s="554"/>
      <c r="E110" s="377" t="s">
        <v>938</v>
      </c>
      <c r="F110" s="376"/>
      <c r="G110" s="389" t="s">
        <v>929</v>
      </c>
      <c r="H110" s="389"/>
      <c r="I110" s="522"/>
      <c r="J110" s="420">
        <v>10000000</v>
      </c>
      <c r="K110" s="378"/>
      <c r="L110" s="362"/>
    </row>
    <row r="111" spans="1:15" ht="25.5">
      <c r="A111" s="559"/>
      <c r="B111" s="554"/>
      <c r="C111" s="559"/>
      <c r="D111" s="554"/>
      <c r="E111" s="377" t="s">
        <v>939</v>
      </c>
      <c r="F111" s="376"/>
      <c r="G111" s="389" t="s">
        <v>940</v>
      </c>
      <c r="H111" s="389"/>
      <c r="I111" s="522"/>
      <c r="J111" s="420">
        <v>10000000</v>
      </c>
      <c r="K111" s="378"/>
      <c r="L111" s="362"/>
    </row>
    <row r="112" spans="1:15" ht="25.5">
      <c r="A112" s="559"/>
      <c r="B112" s="554"/>
      <c r="C112" s="559"/>
      <c r="D112" s="554"/>
      <c r="E112" s="377" t="s">
        <v>941</v>
      </c>
      <c r="F112" s="376"/>
      <c r="G112" s="389" t="s">
        <v>942</v>
      </c>
      <c r="H112" s="389"/>
      <c r="I112" s="522"/>
      <c r="J112" s="420">
        <v>10000000</v>
      </c>
      <c r="K112" s="378"/>
      <c r="L112" s="362"/>
    </row>
    <row r="113" spans="1:15" ht="25.5">
      <c r="A113" s="559"/>
      <c r="B113" s="554"/>
      <c r="C113" s="559"/>
      <c r="D113" s="554"/>
      <c r="E113" s="377" t="s">
        <v>943</v>
      </c>
      <c r="F113" s="376"/>
      <c r="G113" s="389" t="s">
        <v>942</v>
      </c>
      <c r="H113" s="389"/>
      <c r="I113" s="522"/>
      <c r="J113" s="420">
        <v>10000000</v>
      </c>
      <c r="K113" s="378"/>
      <c r="L113" s="362"/>
    </row>
    <row r="114" spans="1:15" ht="25.5">
      <c r="A114" s="559"/>
      <c r="B114" s="554"/>
      <c r="C114" s="559"/>
      <c r="D114" s="554"/>
      <c r="E114" s="377" t="s">
        <v>944</v>
      </c>
      <c r="F114" s="376"/>
      <c r="G114" s="389" t="s">
        <v>945</v>
      </c>
      <c r="H114" s="389"/>
      <c r="I114" s="522"/>
      <c r="J114" s="420">
        <v>5000000</v>
      </c>
      <c r="K114" s="378"/>
      <c r="L114" s="362"/>
    </row>
    <row r="115" spans="1:15" ht="25.5">
      <c r="A115" s="559"/>
      <c r="B115" s="554"/>
      <c r="C115" s="559"/>
      <c r="D115" s="554"/>
      <c r="E115" s="377"/>
      <c r="F115" s="376"/>
      <c r="G115" s="389" t="s">
        <v>946</v>
      </c>
      <c r="H115" s="389"/>
      <c r="I115" s="522"/>
      <c r="J115" s="420"/>
      <c r="K115" s="378"/>
      <c r="L115" s="362"/>
    </row>
    <row r="116" spans="1:15">
      <c r="A116" s="559"/>
      <c r="B116" s="554"/>
      <c r="C116" s="559"/>
      <c r="D116" s="554"/>
      <c r="E116" s="377"/>
      <c r="F116" s="376"/>
      <c r="G116" s="389" t="s">
        <v>947</v>
      </c>
      <c r="H116" s="389"/>
      <c r="I116" s="522"/>
      <c r="J116" s="420"/>
      <c r="K116" s="378"/>
      <c r="L116" s="362"/>
    </row>
    <row r="117" spans="1:15" ht="38.25">
      <c r="A117" s="538"/>
      <c r="B117" s="555"/>
      <c r="C117" s="538"/>
      <c r="D117" s="555"/>
      <c r="E117" s="377"/>
      <c r="F117" s="376"/>
      <c r="G117" s="389" t="s">
        <v>948</v>
      </c>
      <c r="H117" s="389"/>
      <c r="I117" s="523"/>
      <c r="J117" s="420"/>
      <c r="K117" s="378"/>
      <c r="L117" s="362"/>
    </row>
    <row r="118" spans="1:15">
      <c r="A118" s="537">
        <v>39</v>
      </c>
      <c r="B118" s="553" t="s">
        <v>912</v>
      </c>
      <c r="C118" s="537" t="s">
        <v>161</v>
      </c>
      <c r="D118" s="553" t="s">
        <v>949</v>
      </c>
      <c r="E118" s="377" t="s">
        <v>950</v>
      </c>
      <c r="F118" s="376"/>
      <c r="G118" s="389" t="s">
        <v>951</v>
      </c>
      <c r="H118" s="389"/>
      <c r="I118" s="524" t="s">
        <v>952</v>
      </c>
      <c r="J118" s="420">
        <v>15000000</v>
      </c>
      <c r="K118" s="378"/>
      <c r="L118" s="362"/>
    </row>
    <row r="119" spans="1:15">
      <c r="A119" s="559"/>
      <c r="B119" s="554"/>
      <c r="C119" s="559"/>
      <c r="D119" s="554"/>
      <c r="E119" s="377" t="s">
        <v>953</v>
      </c>
      <c r="F119" s="376"/>
      <c r="G119" s="389" t="s">
        <v>954</v>
      </c>
      <c r="H119" s="389"/>
      <c r="I119" s="525"/>
      <c r="J119" s="420">
        <v>40000000</v>
      </c>
      <c r="K119" s="378"/>
      <c r="L119" s="362"/>
    </row>
    <row r="120" spans="1:15">
      <c r="A120" s="559"/>
      <c r="B120" s="554"/>
      <c r="C120" s="559"/>
      <c r="D120" s="554"/>
      <c r="E120" s="377" t="s">
        <v>955</v>
      </c>
      <c r="F120" s="376"/>
      <c r="G120" s="389" t="s">
        <v>956</v>
      </c>
      <c r="H120" s="389"/>
      <c r="I120" s="525"/>
      <c r="J120" s="420">
        <v>10000000</v>
      </c>
      <c r="K120" s="378"/>
      <c r="L120" s="362"/>
    </row>
    <row r="121" spans="1:15">
      <c r="A121" s="559"/>
      <c r="B121" s="554"/>
      <c r="C121" s="559"/>
      <c r="D121" s="554"/>
      <c r="E121" s="377" t="s">
        <v>957</v>
      </c>
      <c r="F121" s="376"/>
      <c r="G121" s="389" t="s">
        <v>958</v>
      </c>
      <c r="H121" s="389"/>
      <c r="I121" s="525"/>
      <c r="J121" s="420">
        <v>5000000</v>
      </c>
      <c r="K121" s="378"/>
      <c r="L121" s="362"/>
    </row>
    <row r="122" spans="1:15">
      <c r="A122" s="559"/>
      <c r="B122" s="554"/>
      <c r="C122" s="559"/>
      <c r="D122" s="554"/>
      <c r="E122" s="377" t="s">
        <v>959</v>
      </c>
      <c r="F122" s="376"/>
      <c r="G122" s="389" t="s">
        <v>958</v>
      </c>
      <c r="H122" s="389"/>
      <c r="I122" s="525"/>
      <c r="J122" s="420">
        <v>3000000</v>
      </c>
      <c r="K122" s="378"/>
      <c r="L122" s="362"/>
    </row>
    <row r="123" spans="1:15">
      <c r="A123" s="559"/>
      <c r="B123" s="554"/>
      <c r="C123" s="559"/>
      <c r="D123" s="554"/>
      <c r="E123" s="377" t="s">
        <v>960</v>
      </c>
      <c r="F123" s="376"/>
      <c r="G123" s="389" t="s">
        <v>961</v>
      </c>
      <c r="H123" s="389"/>
      <c r="I123" s="525"/>
      <c r="J123" s="420">
        <v>10000000</v>
      </c>
      <c r="K123" s="378"/>
      <c r="L123" s="362"/>
    </row>
    <row r="124" spans="1:15">
      <c r="A124" s="559"/>
      <c r="B124" s="554"/>
      <c r="C124" s="559"/>
      <c r="D124" s="554"/>
      <c r="E124" s="377" t="s">
        <v>962</v>
      </c>
      <c r="F124" s="376"/>
      <c r="G124" s="389" t="s">
        <v>961</v>
      </c>
      <c r="H124" s="389"/>
      <c r="I124" s="525"/>
      <c r="J124" s="420">
        <v>10000000</v>
      </c>
      <c r="K124" s="378"/>
      <c r="L124" s="362"/>
    </row>
    <row r="125" spans="1:15">
      <c r="A125" s="559"/>
      <c r="B125" s="554"/>
      <c r="C125" s="559"/>
      <c r="D125" s="554"/>
      <c r="E125" s="377" t="s">
        <v>963</v>
      </c>
      <c r="F125" s="376"/>
      <c r="G125" s="389" t="s">
        <v>961</v>
      </c>
      <c r="H125" s="389"/>
      <c r="I125" s="525"/>
      <c r="J125" s="420">
        <v>10000000</v>
      </c>
      <c r="K125" s="378"/>
      <c r="L125" s="362"/>
    </row>
    <row r="126" spans="1:15">
      <c r="A126" s="559"/>
      <c r="B126" s="554"/>
      <c r="C126" s="559"/>
      <c r="D126" s="554"/>
      <c r="E126" s="377" t="s">
        <v>964</v>
      </c>
      <c r="F126" s="376"/>
      <c r="G126" s="389" t="s">
        <v>965</v>
      </c>
      <c r="H126" s="389"/>
      <c r="I126" s="525"/>
      <c r="J126" s="420">
        <v>30000000</v>
      </c>
      <c r="K126" s="378"/>
      <c r="L126" s="362"/>
    </row>
    <row r="127" spans="1:15">
      <c r="A127" s="559"/>
      <c r="B127" s="554"/>
      <c r="C127" s="559"/>
      <c r="D127" s="554"/>
      <c r="E127" s="377" t="s">
        <v>966</v>
      </c>
      <c r="F127" s="376"/>
      <c r="G127" s="389" t="s">
        <v>965</v>
      </c>
      <c r="H127" s="389"/>
      <c r="I127" s="525"/>
      <c r="J127" s="420">
        <v>5000000</v>
      </c>
      <c r="K127" s="378"/>
      <c r="L127" s="362"/>
      <c r="O127" s="113">
        <f>SUM(J118:J129)</f>
        <v>146000000</v>
      </c>
    </row>
    <row r="128" spans="1:15">
      <c r="A128" s="559"/>
      <c r="B128" s="554"/>
      <c r="C128" s="559"/>
      <c r="D128" s="554"/>
      <c r="E128" s="377" t="s">
        <v>967</v>
      </c>
      <c r="F128" s="376"/>
      <c r="G128" s="389" t="s">
        <v>965</v>
      </c>
      <c r="H128" s="389"/>
      <c r="I128" s="525"/>
      <c r="J128" s="420">
        <v>5000000</v>
      </c>
      <c r="K128" s="378"/>
      <c r="L128" s="362"/>
    </row>
    <row r="129" spans="1:15" ht="25.5">
      <c r="A129" s="538"/>
      <c r="B129" s="555"/>
      <c r="C129" s="538"/>
      <c r="D129" s="421"/>
      <c r="E129" s="377" t="s">
        <v>968</v>
      </c>
      <c r="F129" s="376"/>
      <c r="G129" s="389" t="s">
        <v>969</v>
      </c>
      <c r="H129" s="389"/>
      <c r="I129" s="526"/>
      <c r="J129" s="420">
        <v>3000000</v>
      </c>
      <c r="K129" s="378"/>
      <c r="L129" s="362"/>
    </row>
    <row r="130" spans="1:15">
      <c r="A130" s="537">
        <v>40</v>
      </c>
      <c r="B130" s="553" t="s">
        <v>912</v>
      </c>
      <c r="C130" s="537" t="s">
        <v>161</v>
      </c>
      <c r="D130" s="553" t="s">
        <v>970</v>
      </c>
      <c r="E130" s="377" t="s">
        <v>971</v>
      </c>
      <c r="F130" s="376"/>
      <c r="G130" s="389" t="s">
        <v>972</v>
      </c>
      <c r="H130" s="389"/>
      <c r="I130" s="527" t="s">
        <v>973</v>
      </c>
      <c r="J130" s="420">
        <v>20000000</v>
      </c>
      <c r="K130" s="378"/>
      <c r="L130" s="362"/>
    </row>
    <row r="131" spans="1:15">
      <c r="A131" s="559"/>
      <c r="B131" s="554"/>
      <c r="C131" s="559"/>
      <c r="D131" s="554"/>
      <c r="E131" s="377" t="s">
        <v>974</v>
      </c>
      <c r="F131" s="376"/>
      <c r="G131" s="389" t="s">
        <v>972</v>
      </c>
      <c r="H131" s="390"/>
      <c r="I131" s="528"/>
      <c r="J131" s="420">
        <v>20000000</v>
      </c>
      <c r="K131" s="378"/>
      <c r="L131" s="362"/>
    </row>
    <row r="132" spans="1:15">
      <c r="A132" s="559"/>
      <c r="B132" s="554"/>
      <c r="C132" s="559"/>
      <c r="D132" s="554"/>
      <c r="E132" s="377" t="s">
        <v>975</v>
      </c>
      <c r="F132" s="376"/>
      <c r="G132" s="389" t="s">
        <v>976</v>
      </c>
      <c r="H132" s="390"/>
      <c r="I132" s="528"/>
      <c r="J132" s="420">
        <v>25000000</v>
      </c>
      <c r="K132" s="378"/>
      <c r="L132" s="362"/>
    </row>
    <row r="133" spans="1:15">
      <c r="A133" s="559"/>
      <c r="B133" s="554"/>
      <c r="C133" s="559"/>
      <c r="D133" s="554"/>
      <c r="E133" s="377" t="s">
        <v>977</v>
      </c>
      <c r="F133" s="376"/>
      <c r="G133" s="389" t="s">
        <v>978</v>
      </c>
      <c r="H133" s="390"/>
      <c r="I133" s="528"/>
      <c r="J133" s="420">
        <v>15000000</v>
      </c>
      <c r="K133" s="378"/>
      <c r="L133" s="362"/>
    </row>
    <row r="134" spans="1:15">
      <c r="A134" s="559"/>
      <c r="B134" s="554"/>
      <c r="C134" s="559"/>
      <c r="D134" s="554"/>
      <c r="E134" s="377" t="s">
        <v>979</v>
      </c>
      <c r="F134" s="376"/>
      <c r="G134" s="389" t="s">
        <v>978</v>
      </c>
      <c r="H134" s="390"/>
      <c r="I134" s="528"/>
      <c r="J134" s="420">
        <v>25000000</v>
      </c>
      <c r="K134" s="378"/>
      <c r="L134" s="362"/>
    </row>
    <row r="135" spans="1:15">
      <c r="A135" s="559"/>
      <c r="B135" s="554"/>
      <c r="C135" s="559"/>
      <c r="D135" s="554"/>
      <c r="E135" s="377" t="s">
        <v>980</v>
      </c>
      <c r="F135" s="376"/>
      <c r="G135" s="389" t="s">
        <v>981</v>
      </c>
      <c r="H135" s="390"/>
      <c r="I135" s="528"/>
      <c r="J135" s="420">
        <v>20000000</v>
      </c>
      <c r="K135" s="378"/>
      <c r="L135" s="362"/>
    </row>
    <row r="136" spans="1:15">
      <c r="A136" s="559"/>
      <c r="B136" s="554"/>
      <c r="C136" s="559"/>
      <c r="D136" s="554"/>
      <c r="E136" s="377" t="s">
        <v>982</v>
      </c>
      <c r="F136" s="376"/>
      <c r="G136" s="389" t="s">
        <v>983</v>
      </c>
      <c r="H136" s="390"/>
      <c r="I136" s="528"/>
      <c r="J136" s="420">
        <v>25000000</v>
      </c>
      <c r="K136" s="378"/>
      <c r="L136" s="362"/>
      <c r="O136" s="113">
        <f>SUM(J130:J151)</f>
        <v>640000000</v>
      </c>
    </row>
    <row r="137" spans="1:15">
      <c r="A137" s="559"/>
      <c r="B137" s="554"/>
      <c r="C137" s="559"/>
      <c r="D137" s="554"/>
      <c r="E137" s="377" t="s">
        <v>984</v>
      </c>
      <c r="F137" s="376"/>
      <c r="G137" s="389" t="s">
        <v>985</v>
      </c>
      <c r="H137" s="390"/>
      <c r="I137" s="528"/>
      <c r="J137" s="420">
        <v>10000000</v>
      </c>
      <c r="K137" s="378"/>
      <c r="L137" s="362"/>
    </row>
    <row r="138" spans="1:15">
      <c r="A138" s="559"/>
      <c r="B138" s="554"/>
      <c r="C138" s="559"/>
      <c r="D138" s="554"/>
      <c r="E138" s="377" t="s">
        <v>986</v>
      </c>
      <c r="F138" s="376"/>
      <c r="G138" s="389" t="s">
        <v>981</v>
      </c>
      <c r="H138" s="390"/>
      <c r="I138" s="528"/>
      <c r="J138" s="420">
        <v>15000000</v>
      </c>
      <c r="K138" s="378"/>
      <c r="L138" s="362"/>
    </row>
    <row r="139" spans="1:15">
      <c r="A139" s="559"/>
      <c r="B139" s="554"/>
      <c r="C139" s="559"/>
      <c r="D139" s="554"/>
      <c r="E139" s="377" t="s">
        <v>987</v>
      </c>
      <c r="F139" s="376"/>
      <c r="G139" s="389" t="s">
        <v>978</v>
      </c>
      <c r="H139" s="390"/>
      <c r="I139" s="528"/>
      <c r="J139" s="420">
        <v>15000000</v>
      </c>
      <c r="K139" s="378"/>
      <c r="L139" s="362"/>
    </row>
    <row r="140" spans="1:15">
      <c r="A140" s="559"/>
      <c r="B140" s="554"/>
      <c r="C140" s="559"/>
      <c r="D140" s="554"/>
      <c r="E140" s="377" t="s">
        <v>988</v>
      </c>
      <c r="F140" s="376"/>
      <c r="G140" s="389" t="s">
        <v>978</v>
      </c>
      <c r="H140" s="390"/>
      <c r="I140" s="528"/>
      <c r="J140" s="420">
        <v>20000000</v>
      </c>
      <c r="K140" s="378"/>
      <c r="L140" s="362"/>
    </row>
    <row r="141" spans="1:15">
      <c r="A141" s="559"/>
      <c r="B141" s="554"/>
      <c r="C141" s="559"/>
      <c r="D141" s="554"/>
      <c r="E141" s="377" t="s">
        <v>989</v>
      </c>
      <c r="F141" s="376"/>
      <c r="G141" s="389" t="s">
        <v>978</v>
      </c>
      <c r="H141" s="390"/>
      <c r="I141" s="528"/>
      <c r="J141" s="420">
        <v>20000000</v>
      </c>
      <c r="K141" s="378"/>
      <c r="L141" s="362"/>
    </row>
    <row r="142" spans="1:15">
      <c r="A142" s="559"/>
      <c r="B142" s="554"/>
      <c r="C142" s="559"/>
      <c r="D142" s="554"/>
      <c r="E142" s="377" t="s">
        <v>990</v>
      </c>
      <c r="F142" s="376"/>
      <c r="G142" s="389" t="s">
        <v>978</v>
      </c>
      <c r="H142" s="390"/>
      <c r="I142" s="528"/>
      <c r="J142" s="420">
        <v>20000000</v>
      </c>
      <c r="K142" s="378"/>
      <c r="L142" s="362"/>
    </row>
    <row r="143" spans="1:15">
      <c r="A143" s="559"/>
      <c r="B143" s="554"/>
      <c r="C143" s="559"/>
      <c r="D143" s="554"/>
      <c r="E143" s="377" t="s">
        <v>991</v>
      </c>
      <c r="F143" s="376"/>
      <c r="G143" s="389" t="s">
        <v>992</v>
      </c>
      <c r="H143" s="390"/>
      <c r="I143" s="528"/>
      <c r="J143" s="420">
        <v>15000000</v>
      </c>
      <c r="K143" s="378"/>
      <c r="L143" s="362"/>
    </row>
    <row r="144" spans="1:15" ht="26.25" customHeight="1">
      <c r="A144" s="559"/>
      <c r="B144" s="554"/>
      <c r="C144" s="559"/>
      <c r="D144" s="554"/>
      <c r="E144" s="377" t="s">
        <v>993</v>
      </c>
      <c r="F144" s="376"/>
      <c r="G144" s="389" t="s">
        <v>994</v>
      </c>
      <c r="H144" s="390"/>
      <c r="I144" s="528"/>
      <c r="J144" s="420">
        <v>100000000</v>
      </c>
      <c r="K144" s="378"/>
      <c r="L144" s="362"/>
    </row>
    <row r="145" spans="1:12" ht="28.5" customHeight="1">
      <c r="A145" s="559"/>
      <c r="B145" s="554"/>
      <c r="C145" s="559"/>
      <c r="D145" s="554"/>
      <c r="E145" s="377" t="s">
        <v>995</v>
      </c>
      <c r="F145" s="376"/>
      <c r="G145" s="389" t="s">
        <v>994</v>
      </c>
      <c r="H145" s="390"/>
      <c r="I145" s="528"/>
      <c r="J145" s="420">
        <v>15000000</v>
      </c>
      <c r="K145" s="378"/>
      <c r="L145" s="362"/>
    </row>
    <row r="146" spans="1:12" ht="25.5" customHeight="1">
      <c r="A146" s="559"/>
      <c r="B146" s="554"/>
      <c r="C146" s="559"/>
      <c r="D146" s="554"/>
      <c r="E146" s="377" t="s">
        <v>996</v>
      </c>
      <c r="F146" s="376"/>
      <c r="G146" s="389" t="s">
        <v>997</v>
      </c>
      <c r="H146" s="390"/>
      <c r="I146" s="528"/>
      <c r="J146" s="420">
        <v>20000000</v>
      </c>
      <c r="K146" s="378"/>
      <c r="L146" s="362"/>
    </row>
    <row r="147" spans="1:12">
      <c r="A147" s="559"/>
      <c r="B147" s="554"/>
      <c r="C147" s="559"/>
      <c r="D147" s="554"/>
      <c r="E147" s="377" t="s">
        <v>998</v>
      </c>
      <c r="F147" s="376"/>
      <c r="G147" s="389" t="s">
        <v>999</v>
      </c>
      <c r="H147" s="390"/>
      <c r="I147" s="528"/>
      <c r="J147" s="420">
        <v>10000000</v>
      </c>
      <c r="K147" s="378"/>
      <c r="L147" s="362"/>
    </row>
    <row r="148" spans="1:12">
      <c r="A148" s="559"/>
      <c r="B148" s="554"/>
      <c r="C148" s="559"/>
      <c r="D148" s="554"/>
      <c r="E148" s="377" t="s">
        <v>1000</v>
      </c>
      <c r="F148" s="376"/>
      <c r="G148" s="389" t="s">
        <v>1001</v>
      </c>
      <c r="H148" s="390"/>
      <c r="I148" s="528"/>
      <c r="J148" s="420">
        <v>100000000</v>
      </c>
      <c r="K148" s="378"/>
      <c r="L148" s="362"/>
    </row>
    <row r="149" spans="1:12">
      <c r="A149" s="559"/>
      <c r="B149" s="554"/>
      <c r="C149" s="559"/>
      <c r="D149" s="554"/>
      <c r="E149" s="377" t="s">
        <v>1002</v>
      </c>
      <c r="F149" s="376"/>
      <c r="G149" s="389" t="s">
        <v>1003</v>
      </c>
      <c r="H149" s="390"/>
      <c r="I149" s="528"/>
      <c r="J149" s="420">
        <v>100000000</v>
      </c>
      <c r="K149" s="378"/>
      <c r="L149" s="362"/>
    </row>
    <row r="150" spans="1:12">
      <c r="A150" s="559"/>
      <c r="B150" s="554"/>
      <c r="C150" s="559"/>
      <c r="D150" s="554"/>
      <c r="E150" s="377" t="s">
        <v>1004</v>
      </c>
      <c r="F150" s="376"/>
      <c r="G150" s="389" t="s">
        <v>1005</v>
      </c>
      <c r="H150" s="390"/>
      <c r="I150" s="528"/>
      <c r="J150" s="420">
        <v>15000000</v>
      </c>
      <c r="K150" s="378"/>
      <c r="L150" s="362"/>
    </row>
    <row r="151" spans="1:12">
      <c r="A151" s="538"/>
      <c r="B151" s="555"/>
      <c r="C151" s="538"/>
      <c r="D151" s="555"/>
      <c r="E151" s="377" t="s">
        <v>1006</v>
      </c>
      <c r="F151" s="376"/>
      <c r="G151" s="389" t="s">
        <v>1007</v>
      </c>
      <c r="H151" s="390"/>
      <c r="I151" s="529"/>
      <c r="J151" s="420">
        <v>15000000</v>
      </c>
      <c r="K151" s="378"/>
      <c r="L151" s="362"/>
    </row>
    <row r="152" spans="1:12" ht="38.25">
      <c r="A152" s="422">
        <v>41</v>
      </c>
      <c r="B152" s="421" t="s">
        <v>912</v>
      </c>
      <c r="C152" s="421" t="s">
        <v>161</v>
      </c>
      <c r="D152" s="421" t="s">
        <v>1008</v>
      </c>
      <c r="E152" s="377" t="s">
        <v>1009</v>
      </c>
      <c r="F152" s="376"/>
      <c r="G152" s="389" t="s">
        <v>1010</v>
      </c>
      <c r="H152" s="390"/>
      <c r="I152" s="419"/>
      <c r="J152" s="420">
        <v>15000000</v>
      </c>
      <c r="K152" s="378"/>
      <c r="L152" s="362"/>
    </row>
    <row r="153" spans="1:12" ht="56.25" customHeight="1">
      <c r="A153" s="422">
        <v>42</v>
      </c>
      <c r="B153" s="421" t="s">
        <v>1011</v>
      </c>
      <c r="C153" s="421" t="s">
        <v>21</v>
      </c>
      <c r="D153" s="378" t="s">
        <v>1012</v>
      </c>
      <c r="E153" s="377" t="s">
        <v>1013</v>
      </c>
      <c r="F153" s="376"/>
      <c r="G153" s="389" t="s">
        <v>1014</v>
      </c>
      <c r="H153" s="390"/>
      <c r="I153" s="419"/>
      <c r="J153" s="420">
        <v>50000000</v>
      </c>
      <c r="K153" s="378"/>
      <c r="L153" s="362"/>
    </row>
    <row r="154" spans="1:12" ht="15.75" customHeight="1">
      <c r="A154" s="537">
        <v>43</v>
      </c>
      <c r="B154" s="553" t="s">
        <v>1011</v>
      </c>
      <c r="C154" s="553" t="s">
        <v>21</v>
      </c>
      <c r="D154" s="488" t="s">
        <v>1015</v>
      </c>
      <c r="E154" s="377" t="s">
        <v>1016</v>
      </c>
      <c r="F154" s="376"/>
      <c r="G154" s="389" t="s">
        <v>1017</v>
      </c>
      <c r="H154" s="500"/>
      <c r="I154" s="530" t="s">
        <v>1018</v>
      </c>
      <c r="J154" s="420">
        <v>10000000</v>
      </c>
      <c r="K154" s="378"/>
      <c r="L154" s="362"/>
    </row>
    <row r="155" spans="1:12">
      <c r="A155" s="559"/>
      <c r="B155" s="554"/>
      <c r="C155" s="554"/>
      <c r="D155" s="489"/>
      <c r="E155" s="377" t="s">
        <v>1019</v>
      </c>
      <c r="F155" s="376"/>
      <c r="G155" s="389" t="s">
        <v>1020</v>
      </c>
      <c r="H155" s="501"/>
      <c r="I155" s="531"/>
      <c r="J155" s="420">
        <v>8000000</v>
      </c>
      <c r="K155" s="378"/>
      <c r="L155" s="362"/>
    </row>
    <row r="156" spans="1:12">
      <c r="A156" s="559"/>
      <c r="B156" s="554"/>
      <c r="C156" s="554"/>
      <c r="D156" s="489"/>
      <c r="E156" s="377" t="s">
        <v>1021</v>
      </c>
      <c r="F156" s="376"/>
      <c r="G156" s="389" t="s">
        <v>1022</v>
      </c>
      <c r="H156" s="501"/>
      <c r="I156" s="531"/>
      <c r="J156" s="420">
        <v>15000000</v>
      </c>
      <c r="K156" s="378"/>
      <c r="L156" s="362"/>
    </row>
    <row r="157" spans="1:12">
      <c r="A157" s="559"/>
      <c r="B157" s="554"/>
      <c r="C157" s="554"/>
      <c r="D157" s="489"/>
      <c r="E157" s="377" t="s">
        <v>1023</v>
      </c>
      <c r="F157" s="376"/>
      <c r="G157" s="389" t="s">
        <v>1024</v>
      </c>
      <c r="H157" s="501"/>
      <c r="I157" s="531"/>
      <c r="J157" s="420">
        <v>6000000</v>
      </c>
      <c r="K157" s="378"/>
      <c r="L157" s="362"/>
    </row>
    <row r="158" spans="1:12">
      <c r="A158" s="559"/>
      <c r="B158" s="554"/>
      <c r="C158" s="554"/>
      <c r="D158" s="489"/>
      <c r="E158" s="377" t="s">
        <v>1025</v>
      </c>
      <c r="F158" s="376"/>
      <c r="G158" s="362" t="s">
        <v>1026</v>
      </c>
      <c r="H158" s="501"/>
      <c r="I158" s="531"/>
      <c r="J158" s="420">
        <v>5000000</v>
      </c>
      <c r="K158" s="378"/>
      <c r="L158" s="362"/>
    </row>
    <row r="159" spans="1:12">
      <c r="A159" s="559"/>
      <c r="B159" s="554"/>
      <c r="C159" s="554"/>
      <c r="D159" s="489"/>
      <c r="E159" s="377" t="s">
        <v>1027</v>
      </c>
      <c r="F159" s="376"/>
      <c r="G159" s="389" t="s">
        <v>1028</v>
      </c>
      <c r="H159" s="501"/>
      <c r="I159" s="531"/>
      <c r="J159" s="420">
        <v>5000000</v>
      </c>
      <c r="K159" s="378"/>
      <c r="L159" s="362"/>
    </row>
    <row r="160" spans="1:12">
      <c r="A160" s="559"/>
      <c r="B160" s="554"/>
      <c r="C160" s="554"/>
      <c r="D160" s="489"/>
      <c r="E160" s="377" t="s">
        <v>1029</v>
      </c>
      <c r="F160" s="376"/>
      <c r="G160" s="389" t="s">
        <v>1028</v>
      </c>
      <c r="H160" s="501"/>
      <c r="I160" s="531"/>
      <c r="J160" s="420">
        <v>5000000</v>
      </c>
      <c r="K160" s="378"/>
      <c r="L160" s="362"/>
    </row>
    <row r="161" spans="1:12">
      <c r="A161" s="559"/>
      <c r="B161" s="554"/>
      <c r="C161" s="554"/>
      <c r="D161" s="489"/>
      <c r="E161" s="377" t="s">
        <v>1030</v>
      </c>
      <c r="F161" s="376"/>
      <c r="G161" s="389" t="s">
        <v>1031</v>
      </c>
      <c r="H161" s="501"/>
      <c r="I161" s="531"/>
      <c r="J161" s="420">
        <v>7000000</v>
      </c>
      <c r="K161" s="378"/>
      <c r="L161" s="362"/>
    </row>
    <row r="162" spans="1:12">
      <c r="A162" s="559"/>
      <c r="B162" s="554"/>
      <c r="C162" s="554"/>
      <c r="D162" s="489"/>
      <c r="E162" s="377" t="s">
        <v>1032</v>
      </c>
      <c r="F162" s="376"/>
      <c r="G162" s="389"/>
      <c r="H162" s="501"/>
      <c r="I162" s="531"/>
      <c r="J162" s="423"/>
      <c r="K162" s="378"/>
      <c r="L162" s="362"/>
    </row>
    <row r="163" spans="1:12">
      <c r="A163" s="559"/>
      <c r="B163" s="554"/>
      <c r="C163" s="554"/>
      <c r="D163" s="489"/>
      <c r="E163" s="377" t="s">
        <v>1033</v>
      </c>
      <c r="F163" s="376"/>
      <c r="G163" s="389" t="s">
        <v>1031</v>
      </c>
      <c r="H163" s="501"/>
      <c r="I163" s="531"/>
      <c r="J163" s="386">
        <v>3000000</v>
      </c>
      <c r="K163" s="378"/>
      <c r="L163" s="362"/>
    </row>
    <row r="164" spans="1:12">
      <c r="A164" s="559"/>
      <c r="B164" s="554"/>
      <c r="C164" s="554"/>
      <c r="D164" s="489"/>
      <c r="E164" s="377" t="s">
        <v>1034</v>
      </c>
      <c r="F164" s="376"/>
      <c r="G164" s="389" t="s">
        <v>1031</v>
      </c>
      <c r="H164" s="501"/>
      <c r="I164" s="531"/>
      <c r="J164" s="420">
        <v>15000000</v>
      </c>
      <c r="K164" s="378"/>
      <c r="L164" s="362"/>
    </row>
    <row r="165" spans="1:12">
      <c r="A165" s="559"/>
      <c r="B165" s="554"/>
      <c r="C165" s="554"/>
      <c r="D165" s="489"/>
      <c r="E165" s="377" t="s">
        <v>1035</v>
      </c>
      <c r="F165" s="376"/>
      <c r="G165" s="389" t="s">
        <v>1036</v>
      </c>
      <c r="H165" s="501"/>
      <c r="I165" s="531"/>
      <c r="J165" s="420">
        <v>125000000</v>
      </c>
      <c r="K165" s="378"/>
      <c r="L165" s="362"/>
    </row>
    <row r="166" spans="1:12">
      <c r="A166" s="559"/>
      <c r="B166" s="554"/>
      <c r="C166" s="554"/>
      <c r="D166" s="489"/>
      <c r="E166" s="377" t="s">
        <v>1037</v>
      </c>
      <c r="F166" s="376"/>
      <c r="G166" s="389" t="s">
        <v>1036</v>
      </c>
      <c r="H166" s="501"/>
      <c r="I166" s="531"/>
      <c r="J166" s="420">
        <v>3000000</v>
      </c>
      <c r="K166" s="378"/>
      <c r="L166" s="362"/>
    </row>
    <row r="167" spans="1:12">
      <c r="A167" s="559"/>
      <c r="B167" s="554"/>
      <c r="C167" s="554"/>
      <c r="D167" s="489"/>
      <c r="E167" s="377" t="s">
        <v>906</v>
      </c>
      <c r="F167" s="376"/>
      <c r="G167" s="389" t="s">
        <v>1036</v>
      </c>
      <c r="H167" s="501"/>
      <c r="I167" s="531"/>
      <c r="J167" s="420">
        <v>2000000</v>
      </c>
      <c r="K167" s="378"/>
      <c r="L167" s="362"/>
    </row>
    <row r="168" spans="1:12">
      <c r="A168" s="559"/>
      <c r="B168" s="554"/>
      <c r="C168" s="554"/>
      <c r="D168" s="489"/>
      <c r="E168" s="377" t="s">
        <v>1038</v>
      </c>
      <c r="F168" s="376"/>
      <c r="G168" s="389" t="s">
        <v>1039</v>
      </c>
      <c r="H168" s="501"/>
      <c r="I168" s="531"/>
      <c r="J168" s="420">
        <v>5000000</v>
      </c>
      <c r="K168" s="378"/>
      <c r="L168" s="362"/>
    </row>
    <row r="169" spans="1:12">
      <c r="A169" s="559"/>
      <c r="B169" s="554"/>
      <c r="C169" s="554"/>
      <c r="D169" s="489"/>
      <c r="E169" s="377" t="s">
        <v>1040</v>
      </c>
      <c r="F169" s="376"/>
      <c r="G169" s="389" t="s">
        <v>1039</v>
      </c>
      <c r="H169" s="502"/>
      <c r="I169" s="532"/>
      <c r="J169" s="420">
        <v>3000000</v>
      </c>
      <c r="K169" s="378"/>
      <c r="L169" s="362"/>
    </row>
    <row r="170" spans="1:12" ht="99.75" customHeight="1">
      <c r="A170" s="538"/>
      <c r="B170" s="555"/>
      <c r="C170" s="555"/>
      <c r="D170" s="490"/>
      <c r="E170" s="419" t="s">
        <v>1041</v>
      </c>
      <c r="F170" s="376"/>
      <c r="G170" s="389" t="s">
        <v>1042</v>
      </c>
      <c r="H170" s="389"/>
      <c r="I170" s="377" t="s">
        <v>1043</v>
      </c>
      <c r="J170" s="420">
        <v>100000000</v>
      </c>
      <c r="K170" s="378"/>
      <c r="L170" s="362"/>
    </row>
    <row r="171" spans="1:12" ht="16.5" customHeight="1">
      <c r="A171" s="537">
        <v>44</v>
      </c>
      <c r="B171" s="553" t="s">
        <v>1011</v>
      </c>
      <c r="C171" s="553" t="s">
        <v>21</v>
      </c>
      <c r="D171" s="488" t="s">
        <v>1044</v>
      </c>
      <c r="E171" s="419" t="s">
        <v>1045</v>
      </c>
      <c r="F171" s="376"/>
      <c r="G171" s="503" t="s">
        <v>1046</v>
      </c>
      <c r="H171" s="503"/>
      <c r="I171" s="488" t="s">
        <v>1047</v>
      </c>
      <c r="J171" s="420">
        <v>5000000</v>
      </c>
      <c r="K171" s="378"/>
      <c r="L171" s="362"/>
    </row>
    <row r="172" spans="1:12">
      <c r="A172" s="559"/>
      <c r="B172" s="554"/>
      <c r="C172" s="554"/>
      <c r="D172" s="489"/>
      <c r="E172" s="419" t="s">
        <v>1048</v>
      </c>
      <c r="F172" s="376"/>
      <c r="G172" s="504"/>
      <c r="H172" s="504"/>
      <c r="I172" s="489"/>
      <c r="J172" s="420">
        <v>5000000</v>
      </c>
      <c r="K172" s="378"/>
      <c r="L172" s="362"/>
    </row>
    <row r="173" spans="1:12">
      <c r="A173" s="559"/>
      <c r="B173" s="554"/>
      <c r="C173" s="554"/>
      <c r="D173" s="489"/>
      <c r="E173" s="419" t="s">
        <v>1049</v>
      </c>
      <c r="F173" s="376"/>
      <c r="G173" s="504"/>
      <c r="H173" s="504"/>
      <c r="I173" s="489"/>
      <c r="J173" s="420">
        <v>3000000</v>
      </c>
      <c r="K173" s="378"/>
      <c r="L173" s="362"/>
    </row>
    <row r="174" spans="1:12">
      <c r="A174" s="559"/>
      <c r="B174" s="554"/>
      <c r="C174" s="554"/>
      <c r="D174" s="489"/>
      <c r="E174" s="419" t="s">
        <v>1050</v>
      </c>
      <c r="F174" s="376"/>
      <c r="G174" s="505"/>
      <c r="H174" s="505"/>
      <c r="I174" s="490"/>
      <c r="J174" s="420">
        <v>2000000</v>
      </c>
      <c r="K174" s="378"/>
      <c r="L174" s="362"/>
    </row>
    <row r="175" spans="1:12" ht="114.75" customHeight="1">
      <c r="A175" s="559"/>
      <c r="B175" s="554"/>
      <c r="C175" s="554"/>
      <c r="D175" s="489"/>
      <c r="E175" s="503"/>
      <c r="F175" s="537"/>
      <c r="G175" s="389" t="s">
        <v>1051</v>
      </c>
      <c r="H175" s="506"/>
      <c r="I175" s="488" t="s">
        <v>1052</v>
      </c>
      <c r="J175" s="420"/>
      <c r="K175" s="378"/>
      <c r="L175" s="362"/>
    </row>
    <row r="176" spans="1:12">
      <c r="A176" s="538"/>
      <c r="B176" s="555"/>
      <c r="C176" s="555"/>
      <c r="D176" s="490"/>
      <c r="E176" s="505"/>
      <c r="F176" s="538"/>
      <c r="G176" s="389" t="s">
        <v>1053</v>
      </c>
      <c r="H176" s="507"/>
      <c r="I176" s="490"/>
      <c r="J176" s="420"/>
      <c r="K176" s="378"/>
      <c r="L176" s="362"/>
    </row>
    <row r="177" spans="1:12">
      <c r="A177" s="537">
        <v>45</v>
      </c>
      <c r="B177" s="553" t="s">
        <v>1011</v>
      </c>
      <c r="C177" s="553" t="s">
        <v>21</v>
      </c>
      <c r="D177" s="488" t="s">
        <v>1054</v>
      </c>
      <c r="E177" s="419" t="s">
        <v>1055</v>
      </c>
      <c r="F177" s="376"/>
      <c r="G177" s="524" t="s">
        <v>1056</v>
      </c>
      <c r="H177" s="506"/>
      <c r="I177" s="533" t="s">
        <v>1057</v>
      </c>
      <c r="J177" s="420">
        <v>10000000</v>
      </c>
      <c r="K177" s="378"/>
      <c r="L177" s="362"/>
    </row>
    <row r="178" spans="1:12">
      <c r="A178" s="559"/>
      <c r="B178" s="554"/>
      <c r="C178" s="554"/>
      <c r="D178" s="489"/>
      <c r="E178" s="419" t="s">
        <v>1058</v>
      </c>
      <c r="F178" s="376"/>
      <c r="G178" s="525"/>
      <c r="H178" s="508"/>
      <c r="I178" s="533"/>
      <c r="J178" s="420">
        <v>10000000</v>
      </c>
      <c r="K178" s="378"/>
      <c r="L178" s="362"/>
    </row>
    <row r="179" spans="1:12">
      <c r="A179" s="559"/>
      <c r="B179" s="554"/>
      <c r="C179" s="554"/>
      <c r="D179" s="489"/>
      <c r="E179" s="419" t="s">
        <v>1059</v>
      </c>
      <c r="F179" s="376"/>
      <c r="G179" s="525"/>
      <c r="H179" s="508"/>
      <c r="I179" s="533"/>
      <c r="J179" s="420">
        <v>10000000</v>
      </c>
      <c r="K179" s="378"/>
      <c r="L179" s="362"/>
    </row>
    <row r="180" spans="1:12">
      <c r="A180" s="559"/>
      <c r="B180" s="554"/>
      <c r="C180" s="554"/>
      <c r="D180" s="489"/>
      <c r="E180" s="419" t="s">
        <v>1060</v>
      </c>
      <c r="F180" s="376"/>
      <c r="G180" s="525"/>
      <c r="H180" s="508"/>
      <c r="I180" s="533"/>
      <c r="J180" s="420">
        <v>10000000</v>
      </c>
      <c r="K180" s="378"/>
      <c r="L180" s="362"/>
    </row>
    <row r="181" spans="1:12">
      <c r="A181" s="559"/>
      <c r="B181" s="554"/>
      <c r="C181" s="554"/>
      <c r="D181" s="489"/>
      <c r="E181" s="419" t="s">
        <v>1061</v>
      </c>
      <c r="F181" s="376"/>
      <c r="G181" s="525"/>
      <c r="H181" s="508"/>
      <c r="I181" s="533"/>
      <c r="J181" s="420">
        <v>10000000</v>
      </c>
      <c r="K181" s="378"/>
      <c r="L181" s="362"/>
    </row>
    <row r="182" spans="1:12">
      <c r="A182" s="538"/>
      <c r="B182" s="555"/>
      <c r="C182" s="555"/>
      <c r="D182" s="490"/>
      <c r="E182" s="419" t="s">
        <v>1062</v>
      </c>
      <c r="F182" s="376"/>
      <c r="G182" s="526"/>
      <c r="H182" s="507"/>
      <c r="I182" s="533"/>
      <c r="J182" s="420">
        <v>10000000</v>
      </c>
      <c r="K182" s="378"/>
      <c r="L182" s="362"/>
    </row>
    <row r="183" spans="1:12">
      <c r="A183" s="537">
        <v>46</v>
      </c>
      <c r="B183" s="553" t="s">
        <v>1011</v>
      </c>
      <c r="C183" s="553" t="s">
        <v>21</v>
      </c>
      <c r="D183" s="488" t="s">
        <v>1063</v>
      </c>
      <c r="E183" s="419" t="s">
        <v>1064</v>
      </c>
      <c r="F183" s="376"/>
      <c r="G183" s="524" t="s">
        <v>1056</v>
      </c>
      <c r="H183" s="503"/>
      <c r="I183" s="533" t="s">
        <v>1057</v>
      </c>
      <c r="J183" s="420">
        <v>5000000</v>
      </c>
      <c r="K183" s="378"/>
      <c r="L183" s="362"/>
    </row>
    <row r="184" spans="1:12">
      <c r="A184" s="559"/>
      <c r="B184" s="554"/>
      <c r="C184" s="554"/>
      <c r="D184" s="489"/>
      <c r="E184" s="419" t="s">
        <v>1065</v>
      </c>
      <c r="F184" s="376"/>
      <c r="G184" s="525"/>
      <c r="H184" s="504"/>
      <c r="I184" s="533"/>
      <c r="J184" s="420">
        <v>3000000</v>
      </c>
      <c r="K184" s="378"/>
      <c r="L184" s="362"/>
    </row>
    <row r="185" spans="1:12">
      <c r="A185" s="559"/>
      <c r="B185" s="554"/>
      <c r="C185" s="554"/>
      <c r="D185" s="489"/>
      <c r="E185" s="419" t="s">
        <v>1066</v>
      </c>
      <c r="F185" s="376"/>
      <c r="G185" s="525"/>
      <c r="H185" s="504"/>
      <c r="I185" s="533"/>
      <c r="J185" s="420">
        <v>3000000</v>
      </c>
      <c r="K185" s="378"/>
      <c r="L185" s="362"/>
    </row>
    <row r="186" spans="1:12">
      <c r="A186" s="559"/>
      <c r="B186" s="554"/>
      <c r="C186" s="554"/>
      <c r="D186" s="489"/>
      <c r="E186" s="419" t="s">
        <v>1067</v>
      </c>
      <c r="F186" s="376"/>
      <c r="G186" s="525"/>
      <c r="H186" s="504"/>
      <c r="I186" s="533"/>
      <c r="J186" s="420">
        <v>2000000</v>
      </c>
      <c r="K186" s="378"/>
      <c r="L186" s="362"/>
    </row>
    <row r="187" spans="1:12">
      <c r="A187" s="559"/>
      <c r="B187" s="554"/>
      <c r="C187" s="554"/>
      <c r="D187" s="489"/>
      <c r="E187" s="424" t="s">
        <v>1068</v>
      </c>
      <c r="F187" s="376"/>
      <c r="G187" s="526"/>
      <c r="H187" s="504"/>
      <c r="I187" s="533"/>
      <c r="J187" s="420">
        <v>5000000</v>
      </c>
      <c r="K187" s="378"/>
      <c r="L187" s="362"/>
    </row>
    <row r="188" spans="1:12" ht="38.25">
      <c r="A188" s="538"/>
      <c r="B188" s="425"/>
      <c r="C188" s="425"/>
      <c r="D188" s="383"/>
      <c r="E188" s="426"/>
      <c r="F188" s="376"/>
      <c r="G188" s="427" t="s">
        <v>1069</v>
      </c>
      <c r="H188" s="428"/>
      <c r="I188" s="377"/>
      <c r="J188" s="420"/>
      <c r="K188" s="378"/>
      <c r="L188" s="362"/>
    </row>
    <row r="189" spans="1:12" ht="63.75" customHeight="1">
      <c r="A189" s="537">
        <v>47</v>
      </c>
      <c r="B189" s="488" t="s">
        <v>1011</v>
      </c>
      <c r="C189" s="560" t="s">
        <v>21</v>
      </c>
      <c r="D189" s="488" t="s">
        <v>1070</v>
      </c>
      <c r="E189" s="426"/>
      <c r="F189" s="376"/>
      <c r="G189" s="389" t="s">
        <v>1071</v>
      </c>
      <c r="H189" s="389"/>
      <c r="I189" s="488" t="s">
        <v>1057</v>
      </c>
      <c r="J189" s="420"/>
      <c r="K189" s="378"/>
      <c r="L189" s="362"/>
    </row>
    <row r="190" spans="1:12" ht="25.5">
      <c r="A190" s="559"/>
      <c r="B190" s="489"/>
      <c r="C190" s="561"/>
      <c r="D190" s="489"/>
      <c r="E190" s="419"/>
      <c r="F190" s="376"/>
      <c r="G190" s="389" t="s">
        <v>1072</v>
      </c>
      <c r="H190" s="389"/>
      <c r="I190" s="489"/>
      <c r="J190" s="420"/>
      <c r="K190" s="378"/>
      <c r="L190" s="362"/>
    </row>
    <row r="191" spans="1:12" ht="25.5">
      <c r="A191" s="559"/>
      <c r="B191" s="490"/>
      <c r="C191" s="562"/>
      <c r="D191" s="490"/>
      <c r="E191" s="419"/>
      <c r="F191" s="376"/>
      <c r="G191" s="389" t="s">
        <v>1073</v>
      </c>
      <c r="H191" s="389"/>
      <c r="I191" s="490"/>
      <c r="J191" s="420"/>
      <c r="K191" s="378"/>
      <c r="L191" s="362"/>
    </row>
    <row r="192" spans="1:12" ht="44.25" customHeight="1">
      <c r="A192" s="209">
        <v>48</v>
      </c>
      <c r="B192" s="210" t="s">
        <v>1011</v>
      </c>
      <c r="C192" s="421" t="s">
        <v>161</v>
      </c>
      <c r="D192" s="378" t="s">
        <v>1074</v>
      </c>
      <c r="E192" s="419"/>
      <c r="F192" s="376"/>
      <c r="G192" s="389" t="s">
        <v>1075</v>
      </c>
      <c r="H192" s="389"/>
      <c r="I192" s="210" t="s">
        <v>1076</v>
      </c>
      <c r="J192" s="420"/>
      <c r="K192" s="378"/>
      <c r="L192" s="362"/>
    </row>
    <row r="193" spans="1:12" ht="47.25" customHeight="1">
      <c r="A193" s="422">
        <v>49</v>
      </c>
      <c r="B193" s="421" t="s">
        <v>1077</v>
      </c>
      <c r="C193" s="421" t="s">
        <v>161</v>
      </c>
      <c r="D193" s="421" t="s">
        <v>1078</v>
      </c>
      <c r="E193" s="377" t="s">
        <v>1079</v>
      </c>
      <c r="F193" s="376"/>
      <c r="G193" s="389" t="s">
        <v>1080</v>
      </c>
      <c r="H193" s="390"/>
      <c r="I193" s="419"/>
      <c r="J193" s="420"/>
      <c r="K193" s="378"/>
      <c r="L193" s="362"/>
    </row>
    <row r="194" spans="1:12" ht="107.25" customHeight="1">
      <c r="A194" s="376">
        <v>50</v>
      </c>
      <c r="B194" s="377" t="s">
        <v>1081</v>
      </c>
      <c r="C194" s="376" t="s">
        <v>21</v>
      </c>
      <c r="D194" s="377" t="s">
        <v>1082</v>
      </c>
      <c r="E194" s="377"/>
      <c r="F194" s="376"/>
      <c r="G194" s="389" t="s">
        <v>1083</v>
      </c>
      <c r="H194" s="390"/>
      <c r="I194" s="415" t="s">
        <v>1084</v>
      </c>
      <c r="J194" s="386"/>
      <c r="K194" s="358" t="s">
        <v>1085</v>
      </c>
      <c r="L194" s="362"/>
    </row>
    <row r="195" spans="1:12" ht="25.5">
      <c r="A195" s="376">
        <v>51</v>
      </c>
      <c r="B195" s="376" t="s">
        <v>1086</v>
      </c>
      <c r="C195" s="376" t="s">
        <v>161</v>
      </c>
      <c r="D195" s="377" t="s">
        <v>1087</v>
      </c>
      <c r="E195" s="376"/>
      <c r="F195" s="376"/>
      <c r="G195" s="426" t="s">
        <v>1088</v>
      </c>
      <c r="H195" s="429"/>
      <c r="I195" s="430"/>
      <c r="J195" s="386"/>
      <c r="K195" s="376"/>
      <c r="L195" s="362"/>
    </row>
    <row r="196" spans="1:12" ht="76.5">
      <c r="A196" s="376">
        <v>52</v>
      </c>
      <c r="B196" s="414" t="s">
        <v>1089</v>
      </c>
      <c r="C196" s="376" t="s">
        <v>35</v>
      </c>
      <c r="D196" s="377" t="s">
        <v>1090</v>
      </c>
      <c r="E196" s="376" t="s">
        <v>1091</v>
      </c>
      <c r="F196" s="376"/>
      <c r="G196" s="429" t="s">
        <v>1092</v>
      </c>
      <c r="H196" s="429"/>
      <c r="I196" s="431" t="s">
        <v>1093</v>
      </c>
      <c r="J196" s="386">
        <v>26000000</v>
      </c>
      <c r="K196" s="376"/>
      <c r="L196" s="362"/>
    </row>
    <row r="197" spans="1:12">
      <c r="A197" s="569" t="s">
        <v>1094</v>
      </c>
      <c r="B197" s="570"/>
      <c r="C197" s="570"/>
      <c r="D197" s="570"/>
      <c r="E197" s="570"/>
      <c r="F197" s="570"/>
      <c r="G197" s="570"/>
      <c r="H197" s="570"/>
      <c r="I197" s="571"/>
      <c r="J197" s="386">
        <f>SUM(J9:J196)</f>
        <v>3003000000</v>
      </c>
      <c r="K197" s="432"/>
      <c r="L197" s="362"/>
    </row>
    <row r="198" spans="1:12">
      <c r="A198" s="126"/>
      <c r="B198" s="126"/>
      <c r="C198" s="126"/>
      <c r="D198" s="126"/>
      <c r="E198" s="126"/>
      <c r="F198" s="126"/>
      <c r="G198" s="127"/>
      <c r="H198" s="128"/>
      <c r="I198" s="131"/>
      <c r="J198" s="132"/>
      <c r="K198" s="126"/>
    </row>
    <row r="199" spans="1:12">
      <c r="A199" s="126"/>
      <c r="B199" s="126"/>
      <c r="C199" s="487" t="s">
        <v>1094</v>
      </c>
      <c r="D199" s="572"/>
      <c r="E199" s="126"/>
      <c r="F199" s="126"/>
      <c r="G199" s="127"/>
      <c r="H199" s="128"/>
      <c r="I199" s="131"/>
      <c r="J199" s="132"/>
      <c r="K199" s="126"/>
    </row>
    <row r="200" spans="1:12">
      <c r="C200" s="307" t="s">
        <v>239</v>
      </c>
      <c r="D200" s="308">
        <v>3</v>
      </c>
      <c r="G200" s="26" t="s">
        <v>1367</v>
      </c>
      <c r="I200" s="26">
        <v>130</v>
      </c>
    </row>
    <row r="201" spans="1:12">
      <c r="C201" s="307" t="s">
        <v>360</v>
      </c>
      <c r="D201" s="308">
        <v>48</v>
      </c>
    </row>
    <row r="202" spans="1:12">
      <c r="C202" s="307" t="s">
        <v>1112</v>
      </c>
      <c r="D202" s="308">
        <v>1</v>
      </c>
    </row>
    <row r="203" spans="1:12">
      <c r="C203" s="307" t="s">
        <v>1308</v>
      </c>
      <c r="D203" s="308">
        <v>0</v>
      </c>
    </row>
    <row r="204" spans="1:12">
      <c r="C204" s="36" t="s">
        <v>361</v>
      </c>
      <c r="D204" s="297">
        <v>0</v>
      </c>
    </row>
    <row r="205" spans="1:12">
      <c r="C205" s="36" t="s">
        <v>1306</v>
      </c>
      <c r="D205" s="297">
        <f>SUM(D200:D204)</f>
        <v>52</v>
      </c>
    </row>
  </sheetData>
  <mergeCells count="107">
    <mergeCell ref="A197:I197"/>
    <mergeCell ref="C199:D199"/>
    <mergeCell ref="A5:A7"/>
    <mergeCell ref="A15:A18"/>
    <mergeCell ref="A20:A21"/>
    <mergeCell ref="A39:A45"/>
    <mergeCell ref="A52:A60"/>
    <mergeCell ref="A61:A68"/>
    <mergeCell ref="A69:A74"/>
    <mergeCell ref="A75:A95"/>
    <mergeCell ref="A96:A117"/>
    <mergeCell ref="A118:A129"/>
    <mergeCell ref="A130:A151"/>
    <mergeCell ref="A154:A170"/>
    <mergeCell ref="A171:A176"/>
    <mergeCell ref="A177:A182"/>
    <mergeCell ref="A183:A188"/>
    <mergeCell ref="A189:A191"/>
    <mergeCell ref="B5:B7"/>
    <mergeCell ref="B52:B60"/>
    <mergeCell ref="B61:B68"/>
    <mergeCell ref="B69:B74"/>
    <mergeCell ref="B75:B95"/>
    <mergeCell ref="B96:B117"/>
    <mergeCell ref="A1:K1"/>
    <mergeCell ref="A2:K2"/>
    <mergeCell ref="A3:K3"/>
    <mergeCell ref="A4:C4"/>
    <mergeCell ref="E5:F5"/>
    <mergeCell ref="B130:B151"/>
    <mergeCell ref="B154:B170"/>
    <mergeCell ref="B171:B176"/>
    <mergeCell ref="D96:D117"/>
    <mergeCell ref="D118:D128"/>
    <mergeCell ref="D130:D151"/>
    <mergeCell ref="D154:D170"/>
    <mergeCell ref="D171:D176"/>
    <mergeCell ref="B177:B182"/>
    <mergeCell ref="B183:B187"/>
    <mergeCell ref="B189:B191"/>
    <mergeCell ref="C5:C7"/>
    <mergeCell ref="C15:C18"/>
    <mergeCell ref="C39:C45"/>
    <mergeCell ref="C52:C60"/>
    <mergeCell ref="C61:C68"/>
    <mergeCell ref="C69:C74"/>
    <mergeCell ref="C75:C95"/>
    <mergeCell ref="C96:C117"/>
    <mergeCell ref="C118:C129"/>
    <mergeCell ref="C130:C151"/>
    <mergeCell ref="C154:C170"/>
    <mergeCell ref="C171:C176"/>
    <mergeCell ref="C177:C182"/>
    <mergeCell ref="C183:C187"/>
    <mergeCell ref="C189:C191"/>
    <mergeCell ref="B15:B18"/>
    <mergeCell ref="B20:B21"/>
    <mergeCell ref="B39:B45"/>
    <mergeCell ref="B118:B129"/>
    <mergeCell ref="D177:D182"/>
    <mergeCell ref="D183:D187"/>
    <mergeCell ref="D189:D191"/>
    <mergeCell ref="E6:E7"/>
    <mergeCell ref="E175:E176"/>
    <mergeCell ref="D5:D7"/>
    <mergeCell ref="D15:D18"/>
    <mergeCell ref="D39:D45"/>
    <mergeCell ref="D52:D60"/>
    <mergeCell ref="D61:D62"/>
    <mergeCell ref="D63:D66"/>
    <mergeCell ref="D67:D68"/>
    <mergeCell ref="D69:D74"/>
    <mergeCell ref="D75:D95"/>
    <mergeCell ref="I183:I187"/>
    <mergeCell ref="F6:F7"/>
    <mergeCell ref="F39:F45"/>
    <mergeCell ref="F175:F176"/>
    <mergeCell ref="G5:G7"/>
    <mergeCell ref="G15:G18"/>
    <mergeCell ref="G39:G45"/>
    <mergeCell ref="G171:G174"/>
    <mergeCell ref="G177:G182"/>
    <mergeCell ref="G183:G187"/>
    <mergeCell ref="I189:I191"/>
    <mergeCell ref="J5:J7"/>
    <mergeCell ref="K5:K7"/>
    <mergeCell ref="K15:K18"/>
    <mergeCell ref="K39:K45"/>
    <mergeCell ref="K52:K68"/>
    <mergeCell ref="H154:H169"/>
    <mergeCell ref="H171:H174"/>
    <mergeCell ref="H175:H176"/>
    <mergeCell ref="H177:H182"/>
    <mergeCell ref="H183:H187"/>
    <mergeCell ref="I5:I7"/>
    <mergeCell ref="I39:I45"/>
    <mergeCell ref="I52:I60"/>
    <mergeCell ref="I62:I68"/>
    <mergeCell ref="I71:I74"/>
    <mergeCell ref="I75:I95"/>
    <mergeCell ref="I96:I117"/>
    <mergeCell ref="I118:I129"/>
    <mergeCell ref="I130:I151"/>
    <mergeCell ref="I154:I169"/>
    <mergeCell ref="I171:I174"/>
    <mergeCell ref="I175:I176"/>
    <mergeCell ref="I177:I182"/>
  </mergeCells>
  <pageMargins left="0.23958333333333301" right="0.219444444444444" top="0.42986111111111103" bottom="0.75" header="0.3" footer="0.3"/>
  <pageSetup paperSize="5" scale="80" orientation="landscape" r:id="rId1"/>
</worksheet>
</file>

<file path=xl/worksheets/sheet12.xml><?xml version="1.0" encoding="utf-8"?>
<worksheet xmlns="http://schemas.openxmlformats.org/spreadsheetml/2006/main" xmlns:r="http://schemas.openxmlformats.org/officeDocument/2006/relationships">
  <dimension ref="A1:N56"/>
  <sheetViews>
    <sheetView topLeftCell="A44" zoomScale="75" zoomScaleNormal="75" workbookViewId="0">
      <selection activeCell="J52" sqref="J52"/>
    </sheetView>
  </sheetViews>
  <sheetFormatPr defaultColWidth="8.85546875" defaultRowHeight="12.75"/>
  <cols>
    <col min="1" max="1" width="3.85546875" style="26" customWidth="1"/>
    <col min="2" max="2" width="13" style="26" customWidth="1"/>
    <col min="3" max="3" width="16.140625" style="26" customWidth="1"/>
    <col min="4" max="4" width="14.7109375" style="26" customWidth="1"/>
    <col min="5" max="5" width="18.7109375" style="26" customWidth="1"/>
    <col min="6" max="6" width="16.7109375" style="26" customWidth="1"/>
    <col min="7" max="7" width="42.85546875" style="26" customWidth="1"/>
    <col min="8" max="8" width="3.85546875" style="27" customWidth="1"/>
    <col min="9" max="9" width="31.28515625" style="26" customWidth="1"/>
    <col min="10" max="10" width="17.85546875" style="28" customWidth="1"/>
    <col min="11" max="11" width="33" style="26" customWidth="1"/>
    <col min="12" max="12" width="10.7109375" style="26" hidden="1" customWidth="1"/>
    <col min="13" max="13" width="8.85546875" style="26" hidden="1" customWidth="1"/>
    <col min="14" max="14" width="12.7109375" style="26" customWidth="1"/>
    <col min="15" max="16384" width="8.85546875" style="26"/>
  </cols>
  <sheetData>
    <row r="1" spans="1:11">
      <c r="A1" s="566" t="s">
        <v>0</v>
      </c>
      <c r="B1" s="566"/>
      <c r="C1" s="566"/>
      <c r="D1" s="566"/>
      <c r="E1" s="566"/>
      <c r="F1" s="566"/>
      <c r="G1" s="566"/>
      <c r="H1" s="566"/>
      <c r="I1" s="566"/>
      <c r="J1" s="566"/>
      <c r="K1" s="566"/>
    </row>
    <row r="2" spans="1:11">
      <c r="A2" s="566" t="s">
        <v>1</v>
      </c>
      <c r="B2" s="566"/>
      <c r="C2" s="566"/>
      <c r="D2" s="566"/>
      <c r="E2" s="566"/>
      <c r="F2" s="566"/>
      <c r="G2" s="566"/>
      <c r="H2" s="566"/>
      <c r="I2" s="566"/>
      <c r="J2" s="566"/>
      <c r="K2" s="566"/>
    </row>
    <row r="3" spans="1:11">
      <c r="A3" s="566" t="s">
        <v>2</v>
      </c>
      <c r="B3" s="566"/>
      <c r="C3" s="566"/>
      <c r="D3" s="566"/>
      <c r="E3" s="566"/>
      <c r="F3" s="566"/>
      <c r="G3" s="566"/>
      <c r="H3" s="566"/>
      <c r="I3" s="566"/>
      <c r="J3" s="566"/>
      <c r="K3" s="566"/>
    </row>
    <row r="4" spans="1:11">
      <c r="A4" s="567" t="s">
        <v>3</v>
      </c>
      <c r="B4" s="567"/>
      <c r="C4" s="567"/>
      <c r="D4" s="30"/>
      <c r="E4" s="31"/>
      <c r="F4" s="29"/>
      <c r="G4" s="31"/>
      <c r="H4" s="32"/>
      <c r="I4" s="89"/>
      <c r="J4" s="90"/>
      <c r="K4" s="89"/>
    </row>
    <row r="5" spans="1:11" s="25" customFormat="1" ht="12.75" customHeight="1">
      <c r="A5" s="556" t="s">
        <v>4</v>
      </c>
      <c r="B5" s="539" t="s">
        <v>5</v>
      </c>
      <c r="C5" s="556" t="s">
        <v>6</v>
      </c>
      <c r="D5" s="494" t="s">
        <v>7</v>
      </c>
      <c r="E5" s="568" t="s">
        <v>8</v>
      </c>
      <c r="F5" s="556"/>
      <c r="G5" s="539" t="s">
        <v>9</v>
      </c>
      <c r="H5" s="33"/>
      <c r="I5" s="509" t="s">
        <v>10</v>
      </c>
      <c r="J5" s="491" t="s">
        <v>11</v>
      </c>
      <c r="K5" s="494" t="s">
        <v>12</v>
      </c>
    </row>
    <row r="6" spans="1:11" s="25" customFormat="1" ht="12.75" customHeight="1">
      <c r="A6" s="557"/>
      <c r="B6" s="540"/>
      <c r="C6" s="557"/>
      <c r="D6" s="495"/>
      <c r="E6" s="494" t="s">
        <v>13</v>
      </c>
      <c r="F6" s="494" t="s">
        <v>14</v>
      </c>
      <c r="G6" s="540"/>
      <c r="H6" s="34"/>
      <c r="I6" s="510"/>
      <c r="J6" s="492"/>
      <c r="K6" s="495"/>
    </row>
    <row r="7" spans="1:11" s="25" customFormat="1">
      <c r="A7" s="558"/>
      <c r="B7" s="541"/>
      <c r="C7" s="558"/>
      <c r="D7" s="496"/>
      <c r="E7" s="496"/>
      <c r="F7" s="496"/>
      <c r="G7" s="541"/>
      <c r="H7" s="35"/>
      <c r="I7" s="511"/>
      <c r="J7" s="493"/>
      <c r="K7" s="496"/>
    </row>
    <row r="8" spans="1:11">
      <c r="A8" s="36"/>
      <c r="B8" s="37"/>
      <c r="C8" s="36"/>
      <c r="D8" s="37"/>
      <c r="E8" s="37"/>
      <c r="F8" s="37"/>
      <c r="G8" s="38"/>
      <c r="H8" s="39"/>
      <c r="I8" s="91"/>
      <c r="J8" s="92"/>
      <c r="K8" s="37"/>
    </row>
    <row r="9" spans="1:11" ht="51">
      <c r="A9" s="40">
        <v>1</v>
      </c>
      <c r="B9" s="37" t="s">
        <v>15</v>
      </c>
      <c r="C9" s="36" t="s">
        <v>16</v>
      </c>
      <c r="D9" s="37" t="s">
        <v>17</v>
      </c>
      <c r="E9" s="36"/>
      <c r="F9" s="36"/>
      <c r="G9" s="37" t="s">
        <v>18</v>
      </c>
      <c r="H9" s="36"/>
      <c r="I9" s="37" t="s">
        <v>19</v>
      </c>
      <c r="J9" s="93"/>
      <c r="K9" s="51"/>
    </row>
    <row r="10" spans="1:11" ht="27.75" customHeight="1">
      <c r="A10" s="456">
        <v>2</v>
      </c>
      <c r="B10" s="588" t="s">
        <v>20</v>
      </c>
      <c r="C10" s="588" t="s">
        <v>21</v>
      </c>
      <c r="D10" s="588" t="s">
        <v>22</v>
      </c>
      <c r="E10" s="51"/>
      <c r="F10" s="51"/>
      <c r="G10" s="248" t="s">
        <v>23</v>
      </c>
      <c r="H10" s="249"/>
      <c r="I10" s="257" t="s">
        <v>24</v>
      </c>
      <c r="J10" s="93"/>
      <c r="K10" s="51"/>
    </row>
    <row r="11" spans="1:11" ht="51">
      <c r="A11" s="458"/>
      <c r="B11" s="589"/>
      <c r="C11" s="589"/>
      <c r="D11" s="589"/>
      <c r="E11" s="51" t="s">
        <v>25</v>
      </c>
      <c r="F11" s="51"/>
      <c r="G11" s="52" t="s">
        <v>26</v>
      </c>
      <c r="H11" s="53"/>
      <c r="I11" s="97" t="s">
        <v>27</v>
      </c>
      <c r="J11" s="93">
        <v>25000000</v>
      </c>
      <c r="K11" s="51"/>
    </row>
    <row r="12" spans="1:11" ht="38.25">
      <c r="A12" s="45">
        <v>3</v>
      </c>
      <c r="B12" s="49" t="s">
        <v>28</v>
      </c>
      <c r="C12" s="50" t="s">
        <v>29</v>
      </c>
      <c r="D12" s="50" t="s">
        <v>30</v>
      </c>
      <c r="E12" s="51" t="s">
        <v>31</v>
      </c>
      <c r="F12" s="51"/>
      <c r="G12" s="52" t="s">
        <v>32</v>
      </c>
      <c r="H12" s="53"/>
      <c r="I12" s="97" t="s">
        <v>33</v>
      </c>
      <c r="J12" s="93">
        <v>12000000</v>
      </c>
      <c r="K12" s="51"/>
    </row>
    <row r="13" spans="1:11" ht="63.75">
      <c r="A13" s="40">
        <v>4</v>
      </c>
      <c r="B13" s="248" t="s">
        <v>34</v>
      </c>
      <c r="C13" s="51" t="s">
        <v>35</v>
      </c>
      <c r="D13" s="51" t="s">
        <v>36</v>
      </c>
      <c r="E13" s="51" t="s">
        <v>37</v>
      </c>
      <c r="F13" s="51" t="s">
        <v>38</v>
      </c>
      <c r="G13" s="52" t="s">
        <v>39</v>
      </c>
      <c r="H13" s="53"/>
      <c r="I13" s="97" t="s">
        <v>40</v>
      </c>
      <c r="J13" s="93">
        <v>60000000</v>
      </c>
      <c r="K13" s="51"/>
    </row>
    <row r="14" spans="1:11" ht="120" customHeight="1">
      <c r="A14" s="40">
        <v>5</v>
      </c>
      <c r="B14" s="37" t="s">
        <v>41</v>
      </c>
      <c r="C14" s="50" t="s">
        <v>21</v>
      </c>
      <c r="D14" s="50" t="s">
        <v>42</v>
      </c>
      <c r="E14" s="50" t="s">
        <v>43</v>
      </c>
      <c r="F14" s="50"/>
      <c r="G14" s="250" t="s">
        <v>44</v>
      </c>
      <c r="H14" s="251"/>
      <c r="I14" s="258" t="s">
        <v>45</v>
      </c>
      <c r="J14" s="259"/>
      <c r="K14" s="51" t="s">
        <v>46</v>
      </c>
    </row>
    <row r="15" spans="1:11" ht="51">
      <c r="A15" s="40">
        <v>6</v>
      </c>
      <c r="B15" s="85" t="s">
        <v>47</v>
      </c>
      <c r="C15" s="51" t="s">
        <v>48</v>
      </c>
      <c r="D15" s="51" t="s">
        <v>49</v>
      </c>
      <c r="E15" s="51"/>
      <c r="F15" s="51"/>
      <c r="G15" s="252" t="s">
        <v>50</v>
      </c>
      <c r="H15" s="253"/>
      <c r="I15" s="260" t="s">
        <v>51</v>
      </c>
      <c r="J15" s="259"/>
      <c r="K15" s="51" t="s">
        <v>52</v>
      </c>
    </row>
    <row r="16" spans="1:11" ht="69" customHeight="1">
      <c r="A16" s="60">
        <v>7</v>
      </c>
      <c r="B16" s="85" t="s">
        <v>53</v>
      </c>
      <c r="C16" s="51" t="s">
        <v>21</v>
      </c>
      <c r="D16" s="51" t="s">
        <v>54</v>
      </c>
      <c r="E16" s="51" t="s">
        <v>55</v>
      </c>
      <c r="F16" s="51"/>
      <c r="G16" s="252" t="s">
        <v>56</v>
      </c>
      <c r="H16" s="254"/>
      <c r="I16" s="260" t="s">
        <v>57</v>
      </c>
      <c r="J16" s="259">
        <v>15000000</v>
      </c>
      <c r="K16" s="51"/>
    </row>
    <row r="17" spans="1:14" ht="68.25" customHeight="1">
      <c r="A17" s="62">
        <v>8</v>
      </c>
      <c r="B17" s="104" t="s">
        <v>58</v>
      </c>
      <c r="C17" s="104" t="s">
        <v>59</v>
      </c>
      <c r="D17" s="104" t="s">
        <v>60</v>
      </c>
      <c r="E17" s="51" t="s">
        <v>61</v>
      </c>
      <c r="F17" s="51"/>
      <c r="G17" s="255" t="s">
        <v>62</v>
      </c>
      <c r="H17" s="256"/>
      <c r="I17" s="261" t="s">
        <v>63</v>
      </c>
      <c r="J17" s="259">
        <v>75000000</v>
      </c>
      <c r="K17" s="104" t="s">
        <v>64</v>
      </c>
    </row>
    <row r="18" spans="1:14" ht="38.25" customHeight="1">
      <c r="A18" s="462">
        <v>9</v>
      </c>
      <c r="B18" s="573" t="s">
        <v>65</v>
      </c>
      <c r="C18" s="573" t="s">
        <v>21</v>
      </c>
      <c r="D18" s="590" t="s">
        <v>66</v>
      </c>
      <c r="E18" s="85" t="s">
        <v>67</v>
      </c>
      <c r="F18" s="85"/>
      <c r="G18" s="576" t="s">
        <v>68</v>
      </c>
      <c r="H18" s="256"/>
      <c r="I18" s="262" t="s">
        <v>69</v>
      </c>
      <c r="J18" s="103"/>
      <c r="K18" s="104"/>
    </row>
    <row r="19" spans="1:14">
      <c r="A19" s="463"/>
      <c r="B19" s="574"/>
      <c r="C19" s="574"/>
      <c r="D19" s="591"/>
      <c r="E19" s="85" t="s">
        <v>70</v>
      </c>
      <c r="F19" s="51"/>
      <c r="G19" s="577"/>
      <c r="H19" s="256"/>
      <c r="I19" s="262" t="s">
        <v>69</v>
      </c>
      <c r="J19" s="105"/>
      <c r="K19" s="104"/>
    </row>
    <row r="20" spans="1:14" ht="28.5" customHeight="1">
      <c r="A20" s="463"/>
      <c r="B20" s="574"/>
      <c r="C20" s="574"/>
      <c r="D20" s="592"/>
      <c r="E20" s="50" t="s">
        <v>71</v>
      </c>
      <c r="F20" s="50"/>
      <c r="G20" s="577"/>
      <c r="H20" s="251"/>
      <c r="I20" s="263" t="s">
        <v>72</v>
      </c>
      <c r="J20" s="107"/>
      <c r="K20" s="37"/>
    </row>
    <row r="21" spans="1:14" ht="38.25">
      <c r="A21" s="463"/>
      <c r="B21" s="574"/>
      <c r="C21" s="574"/>
      <c r="D21" s="590" t="s">
        <v>73</v>
      </c>
      <c r="E21" s="50" t="s">
        <v>74</v>
      </c>
      <c r="F21" s="50"/>
      <c r="G21" s="577"/>
      <c r="H21" s="251"/>
      <c r="I21" s="263" t="s">
        <v>75</v>
      </c>
      <c r="J21" s="107"/>
      <c r="K21" s="50"/>
    </row>
    <row r="22" spans="1:14" ht="25.5">
      <c r="A22" s="463"/>
      <c r="B22" s="574"/>
      <c r="C22" s="574"/>
      <c r="D22" s="591"/>
      <c r="E22" s="37" t="s">
        <v>76</v>
      </c>
      <c r="F22" s="36"/>
      <c r="G22" s="577"/>
      <c r="H22" s="251"/>
      <c r="I22" s="91" t="s">
        <v>77</v>
      </c>
      <c r="J22" s="92"/>
      <c r="K22" s="50"/>
      <c r="L22" s="109">
        <v>42795</v>
      </c>
    </row>
    <row r="23" spans="1:14" ht="25.5">
      <c r="A23" s="463"/>
      <c r="B23" s="574"/>
      <c r="C23" s="574"/>
      <c r="D23" s="591"/>
      <c r="E23" s="37" t="s">
        <v>78</v>
      </c>
      <c r="F23" s="36"/>
      <c r="G23" s="577"/>
      <c r="H23" s="251"/>
      <c r="I23" s="91" t="s">
        <v>77</v>
      </c>
      <c r="J23" s="92"/>
      <c r="K23" s="50"/>
      <c r="L23" s="109"/>
    </row>
    <row r="24" spans="1:14" ht="25.5">
      <c r="A24" s="463"/>
      <c r="B24" s="574"/>
      <c r="C24" s="574"/>
      <c r="D24" s="591"/>
      <c r="E24" s="37" t="s">
        <v>79</v>
      </c>
      <c r="F24" s="36"/>
      <c r="G24" s="577"/>
      <c r="H24" s="82"/>
      <c r="I24" s="91" t="s">
        <v>77</v>
      </c>
      <c r="J24" s="92"/>
      <c r="K24" s="50"/>
    </row>
    <row r="25" spans="1:14" ht="25.5">
      <c r="A25" s="463"/>
      <c r="B25" s="574"/>
      <c r="C25" s="574"/>
      <c r="D25" s="591"/>
      <c r="E25" s="36" t="s">
        <v>80</v>
      </c>
      <c r="F25" s="36"/>
      <c r="G25" s="577"/>
      <c r="H25" s="82"/>
      <c r="I25" s="91" t="s">
        <v>77</v>
      </c>
      <c r="J25" s="92"/>
      <c r="K25" s="50"/>
    </row>
    <row r="26" spans="1:14" ht="25.5">
      <c r="A26" s="463"/>
      <c r="B26" s="574"/>
      <c r="C26" s="574"/>
      <c r="D26" s="591"/>
      <c r="E26" s="121" t="s">
        <v>81</v>
      </c>
      <c r="F26" s="121"/>
      <c r="G26" s="577"/>
      <c r="H26" s="76"/>
      <c r="I26" s="91" t="s">
        <v>77</v>
      </c>
      <c r="J26" s="103"/>
      <c r="K26" s="51"/>
    </row>
    <row r="27" spans="1:14" ht="25.5">
      <c r="A27" s="463"/>
      <c r="B27" s="574"/>
      <c r="C27" s="574"/>
      <c r="D27" s="591"/>
      <c r="E27" s="85" t="s">
        <v>82</v>
      </c>
      <c r="F27" s="121"/>
      <c r="G27" s="577"/>
      <c r="H27" s="76"/>
      <c r="I27" s="91" t="s">
        <v>77</v>
      </c>
      <c r="J27" s="103"/>
      <c r="K27" s="51"/>
    </row>
    <row r="28" spans="1:14" ht="25.5">
      <c r="A28" s="463"/>
      <c r="B28" s="574"/>
      <c r="C28" s="574"/>
      <c r="D28" s="591"/>
      <c r="E28" s="121" t="s">
        <v>83</v>
      </c>
      <c r="F28" s="121"/>
      <c r="G28" s="577"/>
      <c r="H28" s="76"/>
      <c r="I28" s="91" t="s">
        <v>77</v>
      </c>
      <c r="J28" s="110"/>
      <c r="K28" s="51"/>
    </row>
    <row r="29" spans="1:14" ht="25.5">
      <c r="A29" s="463"/>
      <c r="B29" s="574"/>
      <c r="C29" s="574"/>
      <c r="D29" s="591"/>
      <c r="E29" s="85" t="s">
        <v>84</v>
      </c>
      <c r="F29" s="121"/>
      <c r="G29" s="577"/>
      <c r="H29" s="76"/>
      <c r="I29" s="91" t="s">
        <v>77</v>
      </c>
      <c r="J29" s="110"/>
      <c r="K29" s="51"/>
    </row>
    <row r="30" spans="1:14" ht="25.5">
      <c r="A30" s="464"/>
      <c r="B30" s="575"/>
      <c r="C30" s="575"/>
      <c r="D30" s="592"/>
      <c r="E30" s="85" t="s">
        <v>85</v>
      </c>
      <c r="F30" s="121"/>
      <c r="G30" s="578"/>
      <c r="H30" s="76"/>
      <c r="I30" s="91" t="s">
        <v>77</v>
      </c>
      <c r="J30" s="110"/>
      <c r="K30" s="51"/>
    </row>
    <row r="31" spans="1:14" ht="51">
      <c r="A31" s="456">
        <v>10</v>
      </c>
      <c r="B31" s="590" t="s">
        <v>86</v>
      </c>
      <c r="C31" s="593" t="s">
        <v>21</v>
      </c>
      <c r="D31" s="85" t="s">
        <v>87</v>
      </c>
      <c r="E31" s="85" t="s">
        <v>88</v>
      </c>
      <c r="F31" s="121"/>
      <c r="G31" s="579" t="s">
        <v>89</v>
      </c>
      <c r="H31" s="76"/>
      <c r="I31" s="114" t="s">
        <v>90</v>
      </c>
      <c r="J31" s="110">
        <v>8000000</v>
      </c>
      <c r="K31" s="51"/>
      <c r="N31" s="113">
        <f>SUM(J31:J34)</f>
        <v>20000000</v>
      </c>
    </row>
    <row r="32" spans="1:14" ht="51">
      <c r="A32" s="457"/>
      <c r="B32" s="591"/>
      <c r="C32" s="594"/>
      <c r="D32" s="85" t="s">
        <v>91</v>
      </c>
      <c r="E32" s="85" t="s">
        <v>92</v>
      </c>
      <c r="F32" s="121"/>
      <c r="G32" s="580"/>
      <c r="H32" s="76"/>
      <c r="I32" s="114" t="s">
        <v>93</v>
      </c>
      <c r="J32" s="110">
        <v>1000000</v>
      </c>
      <c r="K32" s="51"/>
    </row>
    <row r="33" spans="1:11" ht="51">
      <c r="A33" s="457"/>
      <c r="B33" s="591"/>
      <c r="C33" s="594"/>
      <c r="D33" s="85" t="s">
        <v>94</v>
      </c>
      <c r="E33" s="85" t="s">
        <v>95</v>
      </c>
      <c r="F33" s="121"/>
      <c r="G33" s="580"/>
      <c r="H33" s="76"/>
      <c r="I33" s="114" t="s">
        <v>96</v>
      </c>
      <c r="J33" s="110">
        <v>5000000</v>
      </c>
      <c r="K33" s="51"/>
    </row>
    <row r="34" spans="1:11" ht="51">
      <c r="A34" s="458"/>
      <c r="B34" s="592"/>
      <c r="C34" s="595"/>
      <c r="D34" s="85" t="s">
        <v>97</v>
      </c>
      <c r="E34" s="85" t="s">
        <v>98</v>
      </c>
      <c r="F34" s="121"/>
      <c r="G34" s="581"/>
      <c r="H34" s="76"/>
      <c r="I34" s="114" t="s">
        <v>99</v>
      </c>
      <c r="J34" s="110">
        <v>6000000</v>
      </c>
      <c r="K34" s="51"/>
    </row>
    <row r="35" spans="1:11" ht="53.25" customHeight="1">
      <c r="A35" s="456">
        <v>11</v>
      </c>
      <c r="B35" s="73" t="s">
        <v>100</v>
      </c>
      <c r="C35" s="74" t="s">
        <v>21</v>
      </c>
      <c r="D35" s="573" t="s">
        <v>101</v>
      </c>
      <c r="E35" s="573" t="s">
        <v>102</v>
      </c>
      <c r="F35" s="585"/>
      <c r="G35" s="75" t="s">
        <v>103</v>
      </c>
      <c r="H35" s="76"/>
      <c r="I35" s="114" t="s">
        <v>104</v>
      </c>
      <c r="J35" s="582">
        <v>150000000</v>
      </c>
      <c r="K35" s="115" t="s">
        <v>105</v>
      </c>
    </row>
    <row r="36" spans="1:11" ht="143.25" customHeight="1">
      <c r="A36" s="458"/>
      <c r="B36" s="73"/>
      <c r="C36" s="74"/>
      <c r="D36" s="575"/>
      <c r="E36" s="575"/>
      <c r="F36" s="586"/>
      <c r="G36" s="78" t="s">
        <v>106</v>
      </c>
      <c r="H36" s="76"/>
      <c r="I36" s="114" t="s">
        <v>107</v>
      </c>
      <c r="J36" s="584"/>
      <c r="K36" s="115"/>
    </row>
    <row r="37" spans="1:11" ht="90" customHeight="1">
      <c r="A37" s="79">
        <v>12</v>
      </c>
      <c r="B37" s="104" t="s">
        <v>108</v>
      </c>
      <c r="C37" s="104" t="s">
        <v>21</v>
      </c>
      <c r="D37" s="104" t="s">
        <v>109</v>
      </c>
      <c r="E37" s="85" t="s">
        <v>110</v>
      </c>
      <c r="F37" s="85"/>
      <c r="G37" s="255" t="s">
        <v>111</v>
      </c>
      <c r="H37" s="256"/>
      <c r="I37" s="262" t="s">
        <v>112</v>
      </c>
      <c r="J37" s="103">
        <v>15000000</v>
      </c>
      <c r="K37" s="104"/>
    </row>
    <row r="38" spans="1:11" ht="51" customHeight="1">
      <c r="A38" s="585">
        <v>13</v>
      </c>
      <c r="B38" s="573" t="s">
        <v>113</v>
      </c>
      <c r="C38" s="585" t="s">
        <v>21</v>
      </c>
      <c r="D38" s="573" t="s">
        <v>114</v>
      </c>
      <c r="E38" s="573"/>
      <c r="F38" s="585"/>
      <c r="G38" s="582" t="s">
        <v>115</v>
      </c>
      <c r="H38" s="76"/>
      <c r="I38" s="114" t="s">
        <v>116</v>
      </c>
      <c r="J38" s="582">
        <v>355000000</v>
      </c>
      <c r="K38" s="573"/>
    </row>
    <row r="39" spans="1:11">
      <c r="A39" s="587"/>
      <c r="B39" s="574"/>
      <c r="C39" s="587"/>
      <c r="D39" s="574"/>
      <c r="E39" s="574"/>
      <c r="F39" s="587"/>
      <c r="G39" s="583"/>
      <c r="H39" s="80"/>
      <c r="I39" s="114" t="s">
        <v>117</v>
      </c>
      <c r="J39" s="583"/>
      <c r="K39" s="574"/>
    </row>
    <row r="40" spans="1:11" ht="25.5">
      <c r="A40" s="587"/>
      <c r="B40" s="574"/>
      <c r="C40" s="587"/>
      <c r="D40" s="574"/>
      <c r="E40" s="574"/>
      <c r="F40" s="587"/>
      <c r="G40" s="583"/>
      <c r="H40" s="80"/>
      <c r="I40" s="114" t="s">
        <v>118</v>
      </c>
      <c r="J40" s="583"/>
      <c r="K40" s="574"/>
    </row>
    <row r="41" spans="1:11" ht="38.25">
      <c r="A41" s="586"/>
      <c r="B41" s="575"/>
      <c r="C41" s="586"/>
      <c r="D41" s="575"/>
      <c r="E41" s="575"/>
      <c r="F41" s="586"/>
      <c r="G41" s="584"/>
      <c r="H41" s="82"/>
      <c r="I41" s="118" t="s">
        <v>119</v>
      </c>
      <c r="J41" s="584"/>
      <c r="K41" s="575"/>
    </row>
    <row r="42" spans="1:11" ht="51">
      <c r="A42" s="40">
        <v>14</v>
      </c>
      <c r="B42" s="77" t="s">
        <v>120</v>
      </c>
      <c r="C42" s="40" t="s">
        <v>21</v>
      </c>
      <c r="D42" s="77" t="s">
        <v>121</v>
      </c>
      <c r="E42" s="77" t="s">
        <v>122</v>
      </c>
      <c r="F42" s="40"/>
      <c r="G42" s="83" t="s">
        <v>123</v>
      </c>
      <c r="H42" s="82"/>
      <c r="I42" s="118"/>
      <c r="J42" s="81"/>
      <c r="K42" s="77"/>
    </row>
    <row r="43" spans="1:11" ht="51">
      <c r="A43" s="84">
        <v>15</v>
      </c>
      <c r="B43" s="77" t="s">
        <v>124</v>
      </c>
      <c r="C43" s="40" t="s">
        <v>125</v>
      </c>
      <c r="D43" s="77" t="s">
        <v>126</v>
      </c>
      <c r="E43" s="77"/>
      <c r="F43" s="40"/>
      <c r="G43" s="83" t="s">
        <v>127</v>
      </c>
      <c r="H43" s="82"/>
      <c r="I43" s="118" t="s">
        <v>128</v>
      </c>
      <c r="J43" s="81">
        <v>200000000</v>
      </c>
      <c r="K43" s="77"/>
    </row>
    <row r="44" spans="1:11" ht="63.75">
      <c r="A44" s="84">
        <v>16</v>
      </c>
      <c r="B44" s="85" t="s">
        <v>129</v>
      </c>
      <c r="C44" s="85" t="s">
        <v>59</v>
      </c>
      <c r="D44" s="85" t="s">
        <v>130</v>
      </c>
      <c r="E44" s="85" t="s">
        <v>131</v>
      </c>
      <c r="F44" s="36"/>
      <c r="G44" s="86" t="s">
        <v>132</v>
      </c>
      <c r="H44" s="82"/>
      <c r="I44" s="119" t="s">
        <v>133</v>
      </c>
      <c r="J44" s="120">
        <v>100000000</v>
      </c>
      <c r="K44" s="50"/>
    </row>
    <row r="45" spans="1:11" ht="84.75" customHeight="1">
      <c r="A45" s="84">
        <v>17</v>
      </c>
      <c r="B45" s="85" t="s">
        <v>134</v>
      </c>
      <c r="C45" s="26" t="s">
        <v>21</v>
      </c>
      <c r="D45" s="85" t="s">
        <v>135</v>
      </c>
      <c r="E45" s="85"/>
      <c r="F45" s="36"/>
      <c r="G45" s="86" t="s">
        <v>136</v>
      </c>
      <c r="H45" s="82"/>
      <c r="I45" s="119" t="s">
        <v>137</v>
      </c>
      <c r="J45" s="120">
        <v>75000000</v>
      </c>
      <c r="K45" s="50"/>
    </row>
    <row r="46" spans="1:11" ht="165.75" customHeight="1">
      <c r="A46" s="84">
        <v>18</v>
      </c>
      <c r="B46" s="87" t="s">
        <v>138</v>
      </c>
      <c r="C46" s="84" t="s">
        <v>139</v>
      </c>
      <c r="D46" s="88" t="s">
        <v>140</v>
      </c>
      <c r="E46" s="37" t="s">
        <v>141</v>
      </c>
      <c r="F46" s="36" t="s">
        <v>38</v>
      </c>
      <c r="G46" s="86" t="s">
        <v>142</v>
      </c>
      <c r="H46" s="82"/>
      <c r="I46" s="118" t="s">
        <v>143</v>
      </c>
      <c r="J46" s="120"/>
      <c r="K46" s="50" t="s">
        <v>144</v>
      </c>
    </row>
    <row r="47" spans="1:11" ht="51">
      <c r="A47" s="84">
        <v>19</v>
      </c>
      <c r="B47" s="87" t="s">
        <v>145</v>
      </c>
      <c r="C47" s="84" t="s">
        <v>1268</v>
      </c>
      <c r="D47" s="84" t="s">
        <v>146</v>
      </c>
      <c r="E47" s="37" t="s">
        <v>147</v>
      </c>
      <c r="F47" s="36"/>
      <c r="G47" s="86" t="s">
        <v>148</v>
      </c>
      <c r="H47" s="82"/>
      <c r="I47" s="118" t="s">
        <v>149</v>
      </c>
      <c r="J47" s="120"/>
      <c r="K47" s="50"/>
    </row>
    <row r="48" spans="1:11">
      <c r="J48" s="28">
        <f>SUM(J9:J47)</f>
        <v>1102000000</v>
      </c>
    </row>
    <row r="50" spans="2:10" ht="15">
      <c r="B50" s="162" t="s">
        <v>359</v>
      </c>
    </row>
    <row r="51" spans="2:10" ht="15">
      <c r="B51" s="162" t="s">
        <v>360</v>
      </c>
      <c r="C51" s="310">
        <v>11</v>
      </c>
    </row>
    <row r="52" spans="2:10" ht="15">
      <c r="B52" s="162" t="s">
        <v>239</v>
      </c>
      <c r="C52" s="310">
        <v>3</v>
      </c>
      <c r="I52" s="26" t="s">
        <v>1368</v>
      </c>
      <c r="J52" s="28">
        <v>28</v>
      </c>
    </row>
    <row r="53" spans="2:10" ht="15">
      <c r="B53" s="162" t="s">
        <v>361</v>
      </c>
      <c r="C53" s="310">
        <v>2</v>
      </c>
    </row>
    <row r="54" spans="2:10" ht="15">
      <c r="B54" s="309" t="s">
        <v>48</v>
      </c>
      <c r="C54" s="310">
        <v>2</v>
      </c>
    </row>
    <row r="55" spans="2:10" ht="15">
      <c r="B55" s="309" t="s">
        <v>260</v>
      </c>
      <c r="C55" s="310">
        <v>1</v>
      </c>
    </row>
    <row r="56" spans="2:10">
      <c r="B56" s="137" t="s">
        <v>1094</v>
      </c>
      <c r="C56" s="310">
        <f>SUM(C51:C55)</f>
        <v>19</v>
      </c>
    </row>
  </sheetData>
  <mergeCells count="43">
    <mergeCell ref="A1:K1"/>
    <mergeCell ref="A2:K2"/>
    <mergeCell ref="A3:K3"/>
    <mergeCell ref="A4:C4"/>
    <mergeCell ref="E5:F5"/>
    <mergeCell ref="A5:A7"/>
    <mergeCell ref="B5:B7"/>
    <mergeCell ref="D5:D7"/>
    <mergeCell ref="E6:E7"/>
    <mergeCell ref="G5:G7"/>
    <mergeCell ref="K5:K7"/>
    <mergeCell ref="A10:A11"/>
    <mergeCell ref="A18:A30"/>
    <mergeCell ref="A31:A34"/>
    <mergeCell ref="A35:A36"/>
    <mergeCell ref="A38:A41"/>
    <mergeCell ref="B10:B11"/>
    <mergeCell ref="B18:B30"/>
    <mergeCell ref="B31:B34"/>
    <mergeCell ref="B38:B41"/>
    <mergeCell ref="C5:C7"/>
    <mergeCell ref="C10:C11"/>
    <mergeCell ref="C18:C30"/>
    <mergeCell ref="C31:C34"/>
    <mergeCell ref="C38:C41"/>
    <mergeCell ref="D10:D11"/>
    <mergeCell ref="D18:D20"/>
    <mergeCell ref="D21:D30"/>
    <mergeCell ref="D35:D36"/>
    <mergeCell ref="D38:D41"/>
    <mergeCell ref="E35:E36"/>
    <mergeCell ref="E38:E41"/>
    <mergeCell ref="F6:F7"/>
    <mergeCell ref="F35:F36"/>
    <mergeCell ref="F38:F41"/>
    <mergeCell ref="K38:K41"/>
    <mergeCell ref="G18:G30"/>
    <mergeCell ref="G31:G34"/>
    <mergeCell ref="G38:G41"/>
    <mergeCell ref="I5:I7"/>
    <mergeCell ref="J5:J7"/>
    <mergeCell ref="J35:J36"/>
    <mergeCell ref="J38:J41"/>
  </mergeCells>
  <pageMargins left="0.23958333333333301" right="0.219444444444444" top="0.42986111111111103" bottom="0.75" header="0.3" footer="0.3"/>
  <pageSetup paperSize="5" scale="80" orientation="landscape" r:id="rId1"/>
</worksheet>
</file>

<file path=xl/worksheets/sheet13.xml><?xml version="1.0" encoding="utf-8"?>
<worksheet xmlns="http://schemas.openxmlformats.org/spreadsheetml/2006/main" xmlns:r="http://schemas.openxmlformats.org/officeDocument/2006/relationships">
  <dimension ref="A1:R51"/>
  <sheetViews>
    <sheetView topLeftCell="A43" zoomScale="112" zoomScaleNormal="112" workbookViewId="0">
      <selection activeCell="D47" sqref="D47"/>
    </sheetView>
  </sheetViews>
  <sheetFormatPr defaultColWidth="8.85546875" defaultRowHeight="12.75"/>
  <cols>
    <col min="1" max="1" width="3.85546875" style="26" customWidth="1"/>
    <col min="2" max="2" width="13" style="26" customWidth="1"/>
    <col min="3" max="3" width="16.140625" style="26" customWidth="1"/>
    <col min="4" max="4" width="14.7109375" style="26" customWidth="1"/>
    <col min="5" max="5" width="18.7109375" style="26" customWidth="1"/>
    <col min="6" max="6" width="16.7109375" style="26" customWidth="1"/>
    <col min="7" max="7" width="42.85546875" style="26" customWidth="1"/>
    <col min="8" max="8" width="3.85546875" style="27" customWidth="1"/>
    <col min="9" max="9" width="31.28515625" style="26" customWidth="1"/>
    <col min="10" max="10" width="17.85546875" style="28" customWidth="1"/>
    <col min="11" max="11" width="33" style="26" customWidth="1"/>
    <col min="12" max="12" width="10.7109375" style="26" hidden="1" customWidth="1"/>
    <col min="13" max="13" width="8.85546875" style="26" hidden="1" customWidth="1"/>
    <col min="14" max="14" width="12.7109375" style="26" customWidth="1"/>
    <col min="15" max="16384" width="8.85546875" style="26"/>
  </cols>
  <sheetData>
    <row r="1" spans="1:11">
      <c r="A1" s="566" t="s">
        <v>0</v>
      </c>
      <c r="B1" s="566"/>
      <c r="C1" s="566"/>
      <c r="D1" s="566"/>
      <c r="E1" s="566"/>
      <c r="F1" s="566"/>
      <c r="G1" s="566"/>
      <c r="H1" s="566"/>
      <c r="I1" s="566"/>
      <c r="J1" s="566"/>
      <c r="K1" s="566"/>
    </row>
    <row r="2" spans="1:11">
      <c r="A2" s="566" t="s">
        <v>1</v>
      </c>
      <c r="B2" s="566"/>
      <c r="C2" s="566"/>
      <c r="D2" s="566"/>
      <c r="E2" s="566"/>
      <c r="F2" s="566"/>
      <c r="G2" s="566"/>
      <c r="H2" s="566"/>
      <c r="I2" s="566"/>
      <c r="J2" s="566"/>
      <c r="K2" s="566"/>
    </row>
    <row r="3" spans="1:11">
      <c r="A3" s="566" t="s">
        <v>2</v>
      </c>
      <c r="B3" s="566"/>
      <c r="C3" s="566"/>
      <c r="D3" s="566"/>
      <c r="E3" s="566"/>
      <c r="F3" s="566"/>
      <c r="G3" s="566"/>
      <c r="H3" s="566"/>
      <c r="I3" s="566"/>
      <c r="J3" s="566"/>
      <c r="K3" s="566"/>
    </row>
    <row r="4" spans="1:11">
      <c r="A4" s="567" t="s">
        <v>3</v>
      </c>
      <c r="B4" s="567"/>
      <c r="C4" s="567"/>
      <c r="D4" s="30"/>
      <c r="E4" s="31"/>
      <c r="F4" s="29"/>
      <c r="G4" s="31"/>
      <c r="H4" s="32"/>
      <c r="I4" s="89"/>
      <c r="J4" s="90"/>
      <c r="K4" s="89"/>
    </row>
    <row r="5" spans="1:11" s="25" customFormat="1" ht="12.75" customHeight="1">
      <c r="A5" s="556" t="s">
        <v>4</v>
      </c>
      <c r="B5" s="539" t="s">
        <v>5</v>
      </c>
      <c r="C5" s="556" t="s">
        <v>6</v>
      </c>
      <c r="D5" s="494" t="s">
        <v>7</v>
      </c>
      <c r="E5" s="568" t="s">
        <v>8</v>
      </c>
      <c r="F5" s="556"/>
      <c r="G5" s="539" t="s">
        <v>9</v>
      </c>
      <c r="H5" s="33"/>
      <c r="I5" s="509" t="s">
        <v>10</v>
      </c>
      <c r="J5" s="491" t="s">
        <v>11</v>
      </c>
      <c r="K5" s="494" t="s">
        <v>12</v>
      </c>
    </row>
    <row r="6" spans="1:11" s="25" customFormat="1" ht="12.75" customHeight="1">
      <c r="A6" s="557"/>
      <c r="B6" s="540"/>
      <c r="C6" s="557"/>
      <c r="D6" s="495"/>
      <c r="E6" s="494" t="s">
        <v>13</v>
      </c>
      <c r="F6" s="494" t="s">
        <v>14</v>
      </c>
      <c r="G6" s="540"/>
      <c r="H6" s="34"/>
      <c r="I6" s="510"/>
      <c r="J6" s="492"/>
      <c r="K6" s="495"/>
    </row>
    <row r="7" spans="1:11" s="25" customFormat="1">
      <c r="A7" s="558"/>
      <c r="B7" s="541"/>
      <c r="C7" s="558"/>
      <c r="D7" s="496"/>
      <c r="E7" s="496"/>
      <c r="F7" s="496"/>
      <c r="G7" s="541"/>
      <c r="H7" s="35"/>
      <c r="I7" s="511"/>
      <c r="J7" s="493"/>
      <c r="K7" s="496"/>
    </row>
    <row r="8" spans="1:11">
      <c r="A8" s="36"/>
      <c r="B8" s="37"/>
      <c r="C8" s="36"/>
      <c r="D8" s="37"/>
      <c r="E8" s="37"/>
      <c r="F8" s="37"/>
      <c r="G8" s="38"/>
      <c r="H8" s="39"/>
      <c r="I8" s="91"/>
      <c r="J8" s="92"/>
      <c r="K8" s="37"/>
    </row>
    <row r="9" spans="1:11" ht="51">
      <c r="A9" s="40">
        <v>1</v>
      </c>
      <c r="B9" s="37" t="s">
        <v>15</v>
      </c>
      <c r="C9" s="36" t="s">
        <v>16</v>
      </c>
      <c r="D9" s="37" t="s">
        <v>17</v>
      </c>
      <c r="E9" s="36"/>
      <c r="F9" s="36"/>
      <c r="G9" s="37" t="s">
        <v>18</v>
      </c>
      <c r="H9" s="36"/>
      <c r="I9" s="37" t="s">
        <v>19</v>
      </c>
      <c r="J9" s="93"/>
      <c r="K9" s="51"/>
    </row>
    <row r="10" spans="1:11" ht="27.75" customHeight="1">
      <c r="A10" s="456">
        <v>2</v>
      </c>
      <c r="B10" s="602" t="s">
        <v>20</v>
      </c>
      <c r="C10" s="602" t="s">
        <v>21</v>
      </c>
      <c r="D10" s="602" t="s">
        <v>22</v>
      </c>
      <c r="E10" s="42"/>
      <c r="F10" s="42"/>
      <c r="G10" s="43" t="s">
        <v>23</v>
      </c>
      <c r="H10" s="44"/>
      <c r="I10" s="94" t="s">
        <v>24</v>
      </c>
      <c r="J10" s="95"/>
      <c r="K10" s="51"/>
    </row>
    <row r="11" spans="1:11" ht="51">
      <c r="A11" s="458"/>
      <c r="B11" s="603"/>
      <c r="C11" s="603"/>
      <c r="D11" s="603"/>
      <c r="E11" s="42" t="s">
        <v>25</v>
      </c>
      <c r="F11" s="42"/>
      <c r="G11" s="47" t="s">
        <v>26</v>
      </c>
      <c r="H11" s="48"/>
      <c r="I11" s="96" t="s">
        <v>27</v>
      </c>
      <c r="J11" s="95">
        <v>25000000</v>
      </c>
      <c r="K11" s="51"/>
    </row>
    <row r="12" spans="1:11" ht="38.25">
      <c r="A12" s="45">
        <v>3</v>
      </c>
      <c r="B12" s="49" t="s">
        <v>28</v>
      </c>
      <c r="C12" s="50" t="s">
        <v>29</v>
      </c>
      <c r="D12" s="50" t="s">
        <v>30</v>
      </c>
      <c r="E12" s="51" t="s">
        <v>31</v>
      </c>
      <c r="F12" s="51"/>
      <c r="G12" s="52" t="s">
        <v>32</v>
      </c>
      <c r="H12" s="53"/>
      <c r="I12" s="97" t="s">
        <v>33</v>
      </c>
      <c r="J12" s="93">
        <v>12000000</v>
      </c>
      <c r="K12" s="51"/>
    </row>
    <row r="13" spans="1:11" ht="63.75">
      <c r="A13" s="40">
        <v>4</v>
      </c>
      <c r="B13" s="43" t="s">
        <v>34</v>
      </c>
      <c r="C13" s="42" t="s">
        <v>35</v>
      </c>
      <c r="D13" s="42" t="s">
        <v>36</v>
      </c>
      <c r="E13" s="42" t="s">
        <v>37</v>
      </c>
      <c r="F13" s="42" t="s">
        <v>38</v>
      </c>
      <c r="G13" s="47" t="s">
        <v>39</v>
      </c>
      <c r="H13" s="48"/>
      <c r="I13" s="96" t="s">
        <v>40</v>
      </c>
      <c r="J13" s="95">
        <v>60000000</v>
      </c>
      <c r="K13" s="42"/>
    </row>
    <row r="14" spans="1:11" ht="120" customHeight="1">
      <c r="A14" s="40">
        <v>5</v>
      </c>
      <c r="B14" s="54" t="s">
        <v>41</v>
      </c>
      <c r="C14" s="46" t="s">
        <v>21</v>
      </c>
      <c r="D14" s="46" t="s">
        <v>42</v>
      </c>
      <c r="E14" s="46" t="s">
        <v>43</v>
      </c>
      <c r="F14" s="46"/>
      <c r="G14" s="55" t="s">
        <v>44</v>
      </c>
      <c r="H14" s="56"/>
      <c r="I14" s="98" t="s">
        <v>45</v>
      </c>
      <c r="J14" s="99"/>
      <c r="K14" s="42" t="s">
        <v>46</v>
      </c>
    </row>
    <row r="15" spans="1:11" ht="51">
      <c r="A15" s="40">
        <v>6</v>
      </c>
      <c r="B15" s="57" t="s">
        <v>47</v>
      </c>
      <c r="C15" s="42" t="s">
        <v>48</v>
      </c>
      <c r="D15" s="42" t="s">
        <v>49</v>
      </c>
      <c r="E15" s="42"/>
      <c r="F15" s="42"/>
      <c r="G15" s="58" t="s">
        <v>50</v>
      </c>
      <c r="H15" s="59"/>
      <c r="I15" s="100" t="s">
        <v>51</v>
      </c>
      <c r="J15" s="99"/>
      <c r="K15" s="42" t="s">
        <v>52</v>
      </c>
    </row>
    <row r="16" spans="1:11" ht="69" customHeight="1">
      <c r="A16" s="60">
        <v>7</v>
      </c>
      <c r="B16" s="57" t="s">
        <v>53</v>
      </c>
      <c r="C16" s="42" t="s">
        <v>21</v>
      </c>
      <c r="D16" s="42" t="s">
        <v>54</v>
      </c>
      <c r="E16" s="42" t="s">
        <v>55</v>
      </c>
      <c r="F16" s="42"/>
      <c r="G16" s="58" t="s">
        <v>56</v>
      </c>
      <c r="H16" s="61"/>
      <c r="I16" s="100" t="s">
        <v>57</v>
      </c>
      <c r="J16" s="99">
        <v>15000000</v>
      </c>
      <c r="K16" s="42"/>
    </row>
    <row r="17" spans="1:14" ht="68.25" customHeight="1">
      <c r="A17" s="62">
        <v>8</v>
      </c>
      <c r="B17" s="63" t="s">
        <v>58</v>
      </c>
      <c r="C17" s="63" t="s">
        <v>59</v>
      </c>
      <c r="D17" s="63" t="s">
        <v>60</v>
      </c>
      <c r="E17" s="42" t="s">
        <v>61</v>
      </c>
      <c r="F17" s="42"/>
      <c r="G17" s="64" t="s">
        <v>62</v>
      </c>
      <c r="H17" s="65"/>
      <c r="I17" s="101" t="s">
        <v>63</v>
      </c>
      <c r="J17" s="99">
        <v>75000000</v>
      </c>
      <c r="K17" s="63" t="s">
        <v>64</v>
      </c>
    </row>
    <row r="18" spans="1:14" ht="38.25" customHeight="1">
      <c r="A18" s="462">
        <v>9</v>
      </c>
      <c r="B18" s="607" t="s">
        <v>65</v>
      </c>
      <c r="C18" s="607" t="s">
        <v>21</v>
      </c>
      <c r="D18" s="604" t="s">
        <v>66</v>
      </c>
      <c r="E18" s="57" t="s">
        <v>67</v>
      </c>
      <c r="F18" s="57"/>
      <c r="G18" s="596" t="s">
        <v>68</v>
      </c>
      <c r="H18" s="65"/>
      <c r="I18" s="102" t="s">
        <v>69</v>
      </c>
      <c r="J18" s="103"/>
      <c r="K18" s="104"/>
    </row>
    <row r="19" spans="1:14">
      <c r="A19" s="463"/>
      <c r="B19" s="608"/>
      <c r="C19" s="608"/>
      <c r="D19" s="605"/>
      <c r="E19" s="57" t="s">
        <v>70</v>
      </c>
      <c r="F19" s="42"/>
      <c r="G19" s="597"/>
      <c r="H19" s="65"/>
      <c r="I19" s="102" t="s">
        <v>69</v>
      </c>
      <c r="J19" s="105"/>
      <c r="K19" s="104"/>
    </row>
    <row r="20" spans="1:14" ht="28.5" customHeight="1">
      <c r="A20" s="463"/>
      <c r="B20" s="608"/>
      <c r="C20" s="608"/>
      <c r="D20" s="606"/>
      <c r="E20" s="46" t="s">
        <v>71</v>
      </c>
      <c r="F20" s="46"/>
      <c r="G20" s="597"/>
      <c r="H20" s="56"/>
      <c r="I20" s="106" t="s">
        <v>72</v>
      </c>
      <c r="J20" s="107"/>
      <c r="K20" s="37"/>
    </row>
    <row r="21" spans="1:14" ht="38.25">
      <c r="A21" s="463"/>
      <c r="B21" s="608"/>
      <c r="C21" s="608"/>
      <c r="D21" s="604" t="s">
        <v>73</v>
      </c>
      <c r="E21" s="46" t="s">
        <v>74</v>
      </c>
      <c r="F21" s="46"/>
      <c r="G21" s="597"/>
      <c r="H21" s="56"/>
      <c r="I21" s="106" t="s">
        <v>75</v>
      </c>
      <c r="J21" s="107"/>
      <c r="K21" s="50"/>
    </row>
    <row r="22" spans="1:14" ht="25.5">
      <c r="A22" s="463"/>
      <c r="B22" s="608"/>
      <c r="C22" s="608"/>
      <c r="D22" s="605"/>
      <c r="E22" s="54" t="s">
        <v>76</v>
      </c>
      <c r="F22" s="68"/>
      <c r="G22" s="597"/>
      <c r="H22" s="56"/>
      <c r="I22" s="108" t="s">
        <v>77</v>
      </c>
      <c r="J22" s="92"/>
      <c r="K22" s="50"/>
      <c r="L22" s="109">
        <v>42795</v>
      </c>
    </row>
    <row r="23" spans="1:14" ht="25.5">
      <c r="A23" s="463"/>
      <c r="B23" s="608"/>
      <c r="C23" s="608"/>
      <c r="D23" s="605"/>
      <c r="E23" s="54" t="s">
        <v>78</v>
      </c>
      <c r="F23" s="68"/>
      <c r="G23" s="597"/>
      <c r="H23" s="56"/>
      <c r="I23" s="108" t="s">
        <v>77</v>
      </c>
      <c r="J23" s="92"/>
      <c r="K23" s="50"/>
      <c r="L23" s="109"/>
    </row>
    <row r="24" spans="1:14" ht="25.5">
      <c r="A24" s="463"/>
      <c r="B24" s="608"/>
      <c r="C24" s="608"/>
      <c r="D24" s="605"/>
      <c r="E24" s="54" t="s">
        <v>79</v>
      </c>
      <c r="F24" s="68"/>
      <c r="G24" s="597"/>
      <c r="H24" s="69"/>
      <c r="I24" s="108" t="s">
        <v>77</v>
      </c>
      <c r="J24" s="92"/>
      <c r="K24" s="50"/>
    </row>
    <row r="25" spans="1:14" ht="25.5">
      <c r="A25" s="463"/>
      <c r="B25" s="608"/>
      <c r="C25" s="608"/>
      <c r="D25" s="605"/>
      <c r="E25" s="68" t="s">
        <v>80</v>
      </c>
      <c r="F25" s="68"/>
      <c r="G25" s="597"/>
      <c r="H25" s="69"/>
      <c r="I25" s="108" t="s">
        <v>77</v>
      </c>
      <c r="J25" s="92"/>
      <c r="K25" s="50"/>
    </row>
    <row r="26" spans="1:14" ht="25.5">
      <c r="A26" s="463"/>
      <c r="B26" s="608"/>
      <c r="C26" s="608"/>
      <c r="D26" s="605"/>
      <c r="E26" s="70" t="s">
        <v>81</v>
      </c>
      <c r="F26" s="70"/>
      <c r="G26" s="597"/>
      <c r="H26" s="71"/>
      <c r="I26" s="108" t="s">
        <v>77</v>
      </c>
      <c r="J26" s="103"/>
      <c r="K26" s="51"/>
    </row>
    <row r="27" spans="1:14" ht="25.5">
      <c r="A27" s="463"/>
      <c r="B27" s="608"/>
      <c r="C27" s="608"/>
      <c r="D27" s="605"/>
      <c r="E27" s="57" t="s">
        <v>82</v>
      </c>
      <c r="F27" s="70"/>
      <c r="G27" s="597"/>
      <c r="H27" s="71"/>
      <c r="I27" s="108" t="s">
        <v>77</v>
      </c>
      <c r="J27" s="103"/>
      <c r="K27" s="51"/>
    </row>
    <row r="28" spans="1:14" ht="25.5">
      <c r="A28" s="463"/>
      <c r="B28" s="608"/>
      <c r="C28" s="608"/>
      <c r="D28" s="605"/>
      <c r="E28" s="70" t="s">
        <v>83</v>
      </c>
      <c r="F28" s="70"/>
      <c r="G28" s="597"/>
      <c r="H28" s="71"/>
      <c r="I28" s="108" t="s">
        <v>77</v>
      </c>
      <c r="J28" s="110"/>
      <c r="K28" s="51"/>
    </row>
    <row r="29" spans="1:14" ht="25.5">
      <c r="A29" s="463"/>
      <c r="B29" s="608"/>
      <c r="C29" s="608"/>
      <c r="D29" s="605"/>
      <c r="E29" s="57" t="s">
        <v>84</v>
      </c>
      <c r="F29" s="70"/>
      <c r="G29" s="597"/>
      <c r="H29" s="71"/>
      <c r="I29" s="108" t="s">
        <v>77</v>
      </c>
      <c r="J29" s="110"/>
      <c r="K29" s="51"/>
    </row>
    <row r="30" spans="1:14" ht="25.5">
      <c r="A30" s="464"/>
      <c r="B30" s="609"/>
      <c r="C30" s="609"/>
      <c r="D30" s="606"/>
      <c r="E30" s="57" t="s">
        <v>85</v>
      </c>
      <c r="F30" s="70"/>
      <c r="G30" s="598"/>
      <c r="H30" s="71"/>
      <c r="I30" s="108" t="s">
        <v>77</v>
      </c>
      <c r="J30" s="110"/>
      <c r="K30" s="51"/>
    </row>
    <row r="31" spans="1:14" ht="51">
      <c r="A31" s="456">
        <v>10</v>
      </c>
      <c r="B31" s="604" t="s">
        <v>86</v>
      </c>
      <c r="C31" s="610" t="s">
        <v>21</v>
      </c>
      <c r="D31" s="57" t="s">
        <v>87</v>
      </c>
      <c r="E31" s="57" t="s">
        <v>88</v>
      </c>
      <c r="F31" s="70"/>
      <c r="G31" s="599" t="s">
        <v>89</v>
      </c>
      <c r="H31" s="71"/>
      <c r="I31" s="111" t="s">
        <v>90</v>
      </c>
      <c r="J31" s="112">
        <v>8000000</v>
      </c>
      <c r="K31" s="42"/>
      <c r="N31" s="113">
        <f>SUM(J31:J34)</f>
        <v>20000000</v>
      </c>
    </row>
    <row r="32" spans="1:14" ht="51">
      <c r="A32" s="457"/>
      <c r="B32" s="605"/>
      <c r="C32" s="611"/>
      <c r="D32" s="57" t="s">
        <v>91</v>
      </c>
      <c r="E32" s="57" t="s">
        <v>92</v>
      </c>
      <c r="F32" s="70"/>
      <c r="G32" s="600"/>
      <c r="H32" s="71"/>
      <c r="I32" s="111" t="s">
        <v>93</v>
      </c>
      <c r="J32" s="112">
        <v>1000000</v>
      </c>
      <c r="K32" s="42"/>
    </row>
    <row r="33" spans="1:18" ht="51">
      <c r="A33" s="457"/>
      <c r="B33" s="605"/>
      <c r="C33" s="611"/>
      <c r="D33" s="57" t="s">
        <v>94</v>
      </c>
      <c r="E33" s="57" t="s">
        <v>95</v>
      </c>
      <c r="F33" s="70"/>
      <c r="G33" s="600"/>
      <c r="H33" s="71"/>
      <c r="I33" s="111" t="s">
        <v>96</v>
      </c>
      <c r="J33" s="112">
        <v>5000000</v>
      </c>
      <c r="K33" s="42"/>
    </row>
    <row r="34" spans="1:18" ht="51">
      <c r="A34" s="458"/>
      <c r="B34" s="606"/>
      <c r="C34" s="612"/>
      <c r="D34" s="57" t="s">
        <v>97</v>
      </c>
      <c r="E34" s="57" t="s">
        <v>98</v>
      </c>
      <c r="F34" s="70"/>
      <c r="G34" s="601"/>
      <c r="H34" s="71"/>
      <c r="I34" s="111" t="s">
        <v>99</v>
      </c>
      <c r="J34" s="112">
        <v>6000000</v>
      </c>
      <c r="K34" s="42"/>
    </row>
    <row r="35" spans="1:18" ht="53.25" customHeight="1">
      <c r="A35" s="456">
        <v>11</v>
      </c>
      <c r="B35" s="73" t="s">
        <v>100</v>
      </c>
      <c r="C35" s="74" t="s">
        <v>21</v>
      </c>
      <c r="D35" s="573" t="s">
        <v>101</v>
      </c>
      <c r="E35" s="573" t="s">
        <v>102</v>
      </c>
      <c r="F35" s="585"/>
      <c r="G35" s="75" t="s">
        <v>103</v>
      </c>
      <c r="H35" s="76"/>
      <c r="I35" s="114" t="s">
        <v>104</v>
      </c>
      <c r="J35" s="582">
        <v>150000000</v>
      </c>
      <c r="K35" s="115" t="s">
        <v>105</v>
      </c>
    </row>
    <row r="36" spans="1:18" ht="143.25" customHeight="1">
      <c r="A36" s="458"/>
      <c r="B36" s="73"/>
      <c r="C36" s="74"/>
      <c r="D36" s="575"/>
      <c r="E36" s="575"/>
      <c r="F36" s="586"/>
      <c r="G36" s="78" t="s">
        <v>106</v>
      </c>
      <c r="H36" s="76"/>
      <c r="I36" s="114" t="s">
        <v>107</v>
      </c>
      <c r="J36" s="584"/>
      <c r="K36" s="115"/>
    </row>
    <row r="37" spans="1:18" ht="90" customHeight="1">
      <c r="A37" s="79">
        <v>12</v>
      </c>
      <c r="B37" s="63" t="s">
        <v>108</v>
      </c>
      <c r="C37" s="63" t="s">
        <v>21</v>
      </c>
      <c r="D37" s="63" t="s">
        <v>109</v>
      </c>
      <c r="E37" s="57" t="s">
        <v>110</v>
      </c>
      <c r="F37" s="57"/>
      <c r="G37" s="64" t="s">
        <v>111</v>
      </c>
      <c r="H37" s="65"/>
      <c r="I37" s="102" t="s">
        <v>112</v>
      </c>
      <c r="J37" s="116">
        <v>15000000</v>
      </c>
      <c r="K37" s="63"/>
      <c r="L37" s="117"/>
      <c r="M37" s="117"/>
      <c r="N37" s="117"/>
      <c r="O37" s="117"/>
      <c r="P37" s="117"/>
      <c r="Q37" s="117"/>
      <c r="R37" s="117"/>
    </row>
    <row r="38" spans="1:18" ht="51" customHeight="1">
      <c r="A38" s="585">
        <v>13</v>
      </c>
      <c r="B38" s="573" t="s">
        <v>113</v>
      </c>
      <c r="C38" s="585" t="s">
        <v>21</v>
      </c>
      <c r="D38" s="573" t="s">
        <v>114</v>
      </c>
      <c r="E38" s="573"/>
      <c r="F38" s="585"/>
      <c r="G38" s="582" t="s">
        <v>115</v>
      </c>
      <c r="H38" s="76"/>
      <c r="I38" s="114" t="s">
        <v>116</v>
      </c>
      <c r="J38" s="582">
        <v>355000000</v>
      </c>
      <c r="K38" s="573"/>
    </row>
    <row r="39" spans="1:18">
      <c r="A39" s="587"/>
      <c r="B39" s="574"/>
      <c r="C39" s="587"/>
      <c r="D39" s="574"/>
      <c r="E39" s="574"/>
      <c r="F39" s="587"/>
      <c r="G39" s="583"/>
      <c r="H39" s="80"/>
      <c r="I39" s="114" t="s">
        <v>117</v>
      </c>
      <c r="J39" s="583"/>
      <c r="K39" s="574"/>
    </row>
    <row r="40" spans="1:18" ht="25.5">
      <c r="A40" s="587"/>
      <c r="B40" s="574"/>
      <c r="C40" s="587"/>
      <c r="D40" s="574"/>
      <c r="E40" s="574"/>
      <c r="F40" s="587"/>
      <c r="G40" s="583"/>
      <c r="H40" s="80"/>
      <c r="I40" s="114" t="s">
        <v>1095</v>
      </c>
      <c r="J40" s="583"/>
      <c r="K40" s="574"/>
    </row>
    <row r="41" spans="1:18" ht="38.25">
      <c r="A41" s="586"/>
      <c r="B41" s="575"/>
      <c r="C41" s="586"/>
      <c r="D41" s="575"/>
      <c r="E41" s="575"/>
      <c r="F41" s="586"/>
      <c r="G41" s="584"/>
      <c r="H41" s="82"/>
      <c r="I41" s="118" t="s">
        <v>1096</v>
      </c>
      <c r="J41" s="584"/>
      <c r="K41" s="575"/>
    </row>
    <row r="42" spans="1:18" ht="51">
      <c r="A42" s="40">
        <v>14</v>
      </c>
      <c r="B42" s="77" t="s">
        <v>120</v>
      </c>
      <c r="C42" s="40" t="s">
        <v>21</v>
      </c>
      <c r="D42" s="77" t="s">
        <v>121</v>
      </c>
      <c r="E42" s="77" t="s">
        <v>122</v>
      </c>
      <c r="F42" s="40"/>
      <c r="G42" s="83" t="s">
        <v>123</v>
      </c>
      <c r="H42" s="82"/>
      <c r="I42" s="118"/>
      <c r="J42" s="81"/>
      <c r="K42" s="77"/>
    </row>
    <row r="43" spans="1:18" ht="51">
      <c r="A43" s="84">
        <v>15</v>
      </c>
      <c r="B43" s="77" t="s">
        <v>124</v>
      </c>
      <c r="C43" s="40" t="s">
        <v>125</v>
      </c>
      <c r="D43" s="77" t="s">
        <v>126</v>
      </c>
      <c r="E43" s="77"/>
      <c r="F43" s="40"/>
      <c r="G43" s="83" t="s">
        <v>127</v>
      </c>
      <c r="H43" s="82"/>
      <c r="I43" s="118" t="s">
        <v>128</v>
      </c>
      <c r="J43" s="81">
        <v>200000000</v>
      </c>
      <c r="K43" s="77"/>
    </row>
    <row r="44" spans="1:18" ht="63.75">
      <c r="A44" s="84">
        <v>16</v>
      </c>
      <c r="B44" s="85" t="s">
        <v>129</v>
      </c>
      <c r="C44" s="85" t="s">
        <v>59</v>
      </c>
      <c r="D44" s="85" t="s">
        <v>130</v>
      </c>
      <c r="E44" s="85" t="s">
        <v>131</v>
      </c>
      <c r="F44" s="36"/>
      <c r="G44" s="86" t="s">
        <v>132</v>
      </c>
      <c r="H44" s="82"/>
      <c r="I44" s="119" t="s">
        <v>133</v>
      </c>
      <c r="J44" s="120">
        <v>100000000</v>
      </c>
      <c r="K44" s="50"/>
    </row>
    <row r="45" spans="1:18" ht="84.75" customHeight="1">
      <c r="A45" s="84"/>
      <c r="B45" s="85" t="s">
        <v>134</v>
      </c>
      <c r="C45" s="26" t="s">
        <v>21</v>
      </c>
      <c r="D45" s="85" t="s">
        <v>135</v>
      </c>
      <c r="E45" s="85"/>
      <c r="F45" s="36"/>
      <c r="G45" s="86" t="s">
        <v>136</v>
      </c>
      <c r="H45" s="82"/>
      <c r="I45" s="119" t="s">
        <v>137</v>
      </c>
      <c r="J45" s="120">
        <v>75000000</v>
      </c>
      <c r="K45" s="50"/>
    </row>
    <row r="46" spans="1:18" ht="165.75" customHeight="1">
      <c r="A46" s="84">
        <v>17</v>
      </c>
      <c r="B46" s="87" t="s">
        <v>138</v>
      </c>
      <c r="C46" s="84" t="s">
        <v>139</v>
      </c>
      <c r="D46" s="88" t="s">
        <v>140</v>
      </c>
      <c r="E46" s="37" t="s">
        <v>141</v>
      </c>
      <c r="F46" s="36" t="s">
        <v>38</v>
      </c>
      <c r="G46" s="86" t="s">
        <v>142</v>
      </c>
      <c r="H46" s="82"/>
      <c r="I46" s="118" t="s">
        <v>143</v>
      </c>
      <c r="J46" s="120"/>
      <c r="K46" s="50" t="s">
        <v>144</v>
      </c>
    </row>
    <row r="47" spans="1:18" ht="51">
      <c r="A47" s="84">
        <v>18</v>
      </c>
      <c r="B47" s="87" t="s">
        <v>145</v>
      </c>
      <c r="C47" s="84"/>
      <c r="D47" s="84" t="s">
        <v>146</v>
      </c>
      <c r="E47" s="37" t="s">
        <v>147</v>
      </c>
      <c r="F47" s="36"/>
      <c r="G47" s="86" t="s">
        <v>148</v>
      </c>
      <c r="H47" s="82"/>
      <c r="I47" s="118" t="s">
        <v>149</v>
      </c>
      <c r="J47" s="120"/>
      <c r="K47" s="50"/>
    </row>
    <row r="48" spans="1:18">
      <c r="A48" s="84"/>
      <c r="B48" s="84"/>
      <c r="C48" s="84"/>
      <c r="D48" s="84"/>
      <c r="E48" s="37"/>
      <c r="F48" s="36"/>
      <c r="G48" s="86"/>
      <c r="H48" s="82"/>
      <c r="I48" s="118"/>
      <c r="J48" s="120"/>
      <c r="K48" s="50"/>
    </row>
    <row r="49" spans="1:11">
      <c r="A49" s="84"/>
      <c r="B49" s="84"/>
      <c r="C49" s="84"/>
      <c r="D49" s="84"/>
      <c r="E49" s="37"/>
      <c r="F49" s="36"/>
      <c r="G49" s="86"/>
      <c r="H49" s="82"/>
      <c r="I49" s="118"/>
      <c r="J49" s="120"/>
      <c r="K49" s="50"/>
    </row>
    <row r="50" spans="1:11">
      <c r="A50" s="84"/>
      <c r="B50" s="84"/>
      <c r="C50" s="84"/>
      <c r="D50" s="84"/>
      <c r="E50" s="37"/>
      <c r="F50" s="36"/>
      <c r="G50" s="86"/>
      <c r="H50" s="82"/>
      <c r="I50" s="118"/>
      <c r="J50" s="120"/>
      <c r="K50" s="50"/>
    </row>
    <row r="51" spans="1:11">
      <c r="A51" s="84"/>
      <c r="B51" s="84"/>
      <c r="C51" s="84"/>
      <c r="D51" s="84"/>
      <c r="E51" s="37"/>
      <c r="F51" s="36"/>
      <c r="G51" s="86"/>
      <c r="H51" s="82"/>
      <c r="I51" s="118"/>
      <c r="J51" s="120"/>
      <c r="K51" s="50"/>
    </row>
  </sheetData>
  <mergeCells count="43">
    <mergeCell ref="A1:K1"/>
    <mergeCell ref="A2:K2"/>
    <mergeCell ref="A3:K3"/>
    <mergeCell ref="A4:C4"/>
    <mergeCell ref="E5:F5"/>
    <mergeCell ref="A5:A7"/>
    <mergeCell ref="B5:B7"/>
    <mergeCell ref="D5:D7"/>
    <mergeCell ref="E6:E7"/>
    <mergeCell ref="G5:G7"/>
    <mergeCell ref="K5:K7"/>
    <mergeCell ref="A10:A11"/>
    <mergeCell ref="A18:A30"/>
    <mergeCell ref="A31:A34"/>
    <mergeCell ref="A35:A36"/>
    <mergeCell ref="A38:A41"/>
    <mergeCell ref="B10:B11"/>
    <mergeCell ref="B18:B30"/>
    <mergeCell ref="B31:B34"/>
    <mergeCell ref="B38:B41"/>
    <mergeCell ref="C5:C7"/>
    <mergeCell ref="C10:C11"/>
    <mergeCell ref="C18:C30"/>
    <mergeCell ref="C31:C34"/>
    <mergeCell ref="C38:C41"/>
    <mergeCell ref="D10:D11"/>
    <mergeCell ref="D18:D20"/>
    <mergeCell ref="D21:D30"/>
    <mergeCell ref="D35:D36"/>
    <mergeCell ref="D38:D41"/>
    <mergeCell ref="E35:E36"/>
    <mergeCell ref="E38:E41"/>
    <mergeCell ref="F6:F7"/>
    <mergeCell ref="F35:F36"/>
    <mergeCell ref="F38:F41"/>
    <mergeCell ref="K38:K41"/>
    <mergeCell ref="G18:G30"/>
    <mergeCell ref="G31:G34"/>
    <mergeCell ref="G38:G41"/>
    <mergeCell ref="I5:I7"/>
    <mergeCell ref="J5:J7"/>
    <mergeCell ref="J35:J36"/>
    <mergeCell ref="J38:J41"/>
  </mergeCells>
  <pageMargins left="0.23958333333333301" right="0.219444444444444" top="0.42986111111111103" bottom="0.75" header="0.3" footer="0.3"/>
  <pageSetup paperSize="5" scale="80" orientation="landscape" r:id="rId1"/>
</worksheet>
</file>

<file path=xl/worksheets/sheet14.xml><?xml version="1.0" encoding="utf-8"?>
<worksheet xmlns="http://schemas.openxmlformats.org/spreadsheetml/2006/main" xmlns:r="http://schemas.openxmlformats.org/officeDocument/2006/relationships">
  <dimension ref="A1:N182"/>
  <sheetViews>
    <sheetView topLeftCell="A120" zoomScale="106" zoomScaleNormal="106" workbookViewId="0">
      <selection activeCell="J142" sqref="J142"/>
    </sheetView>
  </sheetViews>
  <sheetFormatPr defaultColWidth="8.85546875" defaultRowHeight="12.75"/>
  <cols>
    <col min="1" max="1" width="3.85546875" style="25" customWidth="1"/>
    <col min="2" max="2" width="9.28515625" style="133" customWidth="1"/>
    <col min="3" max="3" width="12.5703125" style="133" customWidth="1"/>
    <col min="4" max="4" width="15.85546875" style="133" customWidth="1"/>
    <col min="5" max="5" width="9.5703125" style="133" customWidth="1"/>
    <col min="6" max="6" width="8.28515625" style="133" customWidth="1"/>
    <col min="7" max="7" width="21.28515625" style="133" customWidth="1"/>
    <col min="8" max="8" width="13.28515625" style="134" customWidth="1"/>
    <col min="9" max="9" width="28.140625" style="133" customWidth="1"/>
    <col min="10" max="10" width="26.7109375" style="133" customWidth="1"/>
    <col min="11" max="11" width="10.7109375" style="133" hidden="1" customWidth="1"/>
    <col min="12" max="12" width="8.85546875" style="133" hidden="1" customWidth="1"/>
    <col min="13" max="13" width="11.140625" style="133" customWidth="1"/>
    <col min="14" max="16384" width="8.85546875" style="133"/>
  </cols>
  <sheetData>
    <row r="1" spans="1:14">
      <c r="A1" s="483" t="s">
        <v>0</v>
      </c>
      <c r="B1" s="483"/>
      <c r="C1" s="483"/>
      <c r="D1" s="483"/>
      <c r="E1" s="483"/>
      <c r="F1" s="483"/>
      <c r="G1" s="483"/>
      <c r="H1" s="483"/>
      <c r="I1" s="483"/>
      <c r="J1" s="483"/>
    </row>
    <row r="2" spans="1:14">
      <c r="A2" s="483" t="s">
        <v>1</v>
      </c>
      <c r="B2" s="483"/>
      <c r="C2" s="483"/>
      <c r="D2" s="483"/>
      <c r="E2" s="483"/>
      <c r="F2" s="483"/>
      <c r="G2" s="483"/>
      <c r="H2" s="483"/>
      <c r="I2" s="483"/>
      <c r="J2" s="483"/>
    </row>
    <row r="3" spans="1:14">
      <c r="A3" s="483" t="s">
        <v>2</v>
      </c>
      <c r="B3" s="483"/>
      <c r="C3" s="483"/>
      <c r="D3" s="483"/>
      <c r="E3" s="483"/>
      <c r="F3" s="483"/>
      <c r="G3" s="483"/>
      <c r="H3" s="483"/>
      <c r="I3" s="483"/>
      <c r="J3" s="483"/>
    </row>
    <row r="4" spans="1:14">
      <c r="A4" s="484" t="s">
        <v>1118</v>
      </c>
      <c r="B4" s="484"/>
      <c r="C4" s="484"/>
      <c r="E4" s="136"/>
      <c r="F4" s="270"/>
      <c r="G4" s="137"/>
      <c r="H4" s="138"/>
      <c r="I4" s="136"/>
      <c r="J4" s="137"/>
    </row>
    <row r="5" spans="1:14">
      <c r="A5" s="456" t="s">
        <v>4</v>
      </c>
      <c r="B5" s="474" t="s">
        <v>5</v>
      </c>
      <c r="C5" s="456" t="s">
        <v>6</v>
      </c>
      <c r="D5" s="462" t="s">
        <v>7</v>
      </c>
      <c r="E5" s="473" t="s">
        <v>8</v>
      </c>
      <c r="F5" s="456"/>
      <c r="G5" s="465" t="s">
        <v>10</v>
      </c>
      <c r="H5" s="480" t="s">
        <v>11</v>
      </c>
      <c r="I5" s="462" t="s">
        <v>9</v>
      </c>
      <c r="J5" s="462" t="s">
        <v>12</v>
      </c>
      <c r="M5" s="573" t="s">
        <v>1123</v>
      </c>
    </row>
    <row r="6" spans="1:14">
      <c r="A6" s="457"/>
      <c r="B6" s="475"/>
      <c r="C6" s="457"/>
      <c r="D6" s="463"/>
      <c r="E6" s="462" t="s">
        <v>152</v>
      </c>
      <c r="F6" s="462" t="s">
        <v>14</v>
      </c>
      <c r="G6" s="466"/>
      <c r="H6" s="481"/>
      <c r="I6" s="463"/>
      <c r="J6" s="463"/>
      <c r="M6" s="574"/>
    </row>
    <row r="7" spans="1:14">
      <c r="A7" s="458"/>
      <c r="B7" s="476"/>
      <c r="C7" s="458"/>
      <c r="D7" s="464"/>
      <c r="E7" s="464"/>
      <c r="F7" s="464"/>
      <c r="G7" s="467"/>
      <c r="H7" s="482"/>
      <c r="I7" s="464"/>
      <c r="J7" s="464"/>
      <c r="M7" s="575"/>
      <c r="N7" s="133">
        <f>DES!D1381</f>
        <v>0</v>
      </c>
    </row>
    <row r="8" spans="1:14">
      <c r="A8" s="275"/>
      <c r="B8" s="279"/>
      <c r="C8" s="275"/>
      <c r="D8" s="276"/>
      <c r="E8" s="276"/>
      <c r="F8" s="276"/>
      <c r="G8" s="277"/>
      <c r="H8" s="280"/>
      <c r="I8" s="276"/>
      <c r="J8" s="276"/>
      <c r="M8" s="272"/>
    </row>
    <row r="9" spans="1:14" ht="51">
      <c r="A9" s="275">
        <v>1</v>
      </c>
      <c r="B9" s="248" t="s">
        <v>1251</v>
      </c>
      <c r="C9" s="274" t="s">
        <v>161</v>
      </c>
      <c r="D9" s="273" t="s">
        <v>1252</v>
      </c>
      <c r="E9" s="276"/>
      <c r="F9" s="276"/>
      <c r="G9" s="248" t="s">
        <v>1253</v>
      </c>
      <c r="H9" s="280">
        <v>300000000</v>
      </c>
      <c r="I9" s="276"/>
      <c r="J9" s="276"/>
      <c r="M9" s="284">
        <v>43087</v>
      </c>
    </row>
    <row r="10" spans="1:14" ht="76.5">
      <c r="A10" s="269">
        <v>2</v>
      </c>
      <c r="B10" s="271" t="s">
        <v>1119</v>
      </c>
      <c r="C10" s="87" t="s">
        <v>1120</v>
      </c>
      <c r="D10" s="87" t="s">
        <v>1121</v>
      </c>
      <c r="E10" s="269" t="s">
        <v>1125</v>
      </c>
      <c r="F10" s="269"/>
      <c r="G10" s="130" t="s">
        <v>1124</v>
      </c>
      <c r="H10" s="175"/>
      <c r="I10" s="130"/>
      <c r="J10" s="271" t="s">
        <v>1122</v>
      </c>
      <c r="K10" s="176">
        <v>42795</v>
      </c>
      <c r="M10" s="184"/>
    </row>
    <row r="11" spans="1:14">
      <c r="A11" s="269"/>
      <c r="B11" s="271"/>
      <c r="C11" s="87"/>
      <c r="D11" s="87" t="s">
        <v>1198</v>
      </c>
      <c r="E11" s="269" t="s">
        <v>1126</v>
      </c>
      <c r="F11" s="269"/>
      <c r="G11" s="130"/>
      <c r="H11" s="175">
        <v>700000</v>
      </c>
      <c r="I11" s="130"/>
      <c r="J11" s="271"/>
      <c r="K11" s="176"/>
      <c r="M11" s="184"/>
    </row>
    <row r="12" spans="1:14">
      <c r="A12" s="269"/>
      <c r="B12" s="271"/>
      <c r="C12" s="87"/>
      <c r="D12" s="87" t="s">
        <v>1198</v>
      </c>
      <c r="E12" s="269" t="s">
        <v>1127</v>
      </c>
      <c r="F12" s="269"/>
      <c r="G12" s="130"/>
      <c r="H12" s="175">
        <v>300000</v>
      </c>
      <c r="I12" s="130"/>
      <c r="J12" s="271"/>
      <c r="K12" s="176"/>
      <c r="M12" s="184"/>
    </row>
    <row r="13" spans="1:14">
      <c r="A13" s="269"/>
      <c r="B13" s="271"/>
      <c r="C13" s="87"/>
      <c r="D13" s="87" t="s">
        <v>1198</v>
      </c>
      <c r="E13" s="269" t="s">
        <v>1128</v>
      </c>
      <c r="F13" s="269"/>
      <c r="G13" s="130"/>
      <c r="H13" s="175">
        <v>300000</v>
      </c>
      <c r="I13" s="130"/>
      <c r="J13" s="271"/>
      <c r="K13" s="176"/>
      <c r="M13" s="184"/>
    </row>
    <row r="14" spans="1:14">
      <c r="A14" s="269"/>
      <c r="B14" s="271"/>
      <c r="C14" s="87"/>
      <c r="D14" s="87" t="s">
        <v>1198</v>
      </c>
      <c r="E14" s="269" t="s">
        <v>1129</v>
      </c>
      <c r="F14" s="269"/>
      <c r="G14" s="130"/>
      <c r="H14" s="175">
        <v>500000</v>
      </c>
      <c r="I14" s="130"/>
      <c r="J14" s="271"/>
      <c r="K14" s="176"/>
      <c r="M14" s="184"/>
    </row>
    <row r="15" spans="1:14">
      <c r="A15" s="269"/>
      <c r="B15" s="271"/>
      <c r="C15" s="87"/>
      <c r="D15" s="87" t="s">
        <v>1198</v>
      </c>
      <c r="E15" s="269" t="s">
        <v>1130</v>
      </c>
      <c r="F15" s="269"/>
      <c r="G15" s="130"/>
      <c r="H15" s="175">
        <v>500000</v>
      </c>
      <c r="I15" s="130"/>
      <c r="J15" s="271"/>
      <c r="K15" s="176"/>
      <c r="M15" s="184"/>
    </row>
    <row r="16" spans="1:14">
      <c r="A16" s="269"/>
      <c r="B16" s="271"/>
      <c r="C16" s="87"/>
      <c r="D16" s="87" t="s">
        <v>1199</v>
      </c>
      <c r="E16" s="269" t="s">
        <v>1131</v>
      </c>
      <c r="F16" s="269"/>
      <c r="G16" s="130"/>
      <c r="H16" s="175">
        <v>300000</v>
      </c>
      <c r="I16" s="130"/>
      <c r="J16" s="271"/>
      <c r="K16" s="176"/>
      <c r="M16" s="184"/>
    </row>
    <row r="17" spans="1:13">
      <c r="A17" s="269"/>
      <c r="B17" s="271"/>
      <c r="C17" s="87"/>
      <c r="D17" s="87" t="s">
        <v>1199</v>
      </c>
      <c r="E17" s="269" t="s">
        <v>1132</v>
      </c>
      <c r="F17" s="269"/>
      <c r="G17" s="130"/>
      <c r="H17" s="175">
        <v>1000000</v>
      </c>
      <c r="I17" s="130"/>
      <c r="J17" s="271"/>
      <c r="K17" s="176"/>
      <c r="M17" s="184"/>
    </row>
    <row r="18" spans="1:13">
      <c r="A18" s="269"/>
      <c r="B18" s="271"/>
      <c r="C18" s="87"/>
      <c r="D18" s="87" t="s">
        <v>1199</v>
      </c>
      <c r="E18" s="269" t="s">
        <v>1133</v>
      </c>
      <c r="F18" s="269"/>
      <c r="G18" s="130"/>
      <c r="H18" s="175">
        <v>2000000</v>
      </c>
      <c r="I18" s="130"/>
      <c r="J18" s="271"/>
      <c r="K18" s="176"/>
      <c r="M18" s="184"/>
    </row>
    <row r="19" spans="1:13">
      <c r="A19" s="269"/>
      <c r="B19" s="271"/>
      <c r="C19" s="87"/>
      <c r="D19" s="87" t="s">
        <v>1199</v>
      </c>
      <c r="E19" s="269" t="s">
        <v>1134</v>
      </c>
      <c r="F19" s="269"/>
      <c r="G19" s="130"/>
      <c r="H19" s="175">
        <v>1000000</v>
      </c>
      <c r="I19" s="130"/>
      <c r="J19" s="271"/>
      <c r="K19" s="176"/>
      <c r="M19" s="184"/>
    </row>
    <row r="20" spans="1:13">
      <c r="A20" s="269"/>
      <c r="B20" s="271"/>
      <c r="C20" s="87"/>
      <c r="D20" s="87" t="s">
        <v>1199</v>
      </c>
      <c r="E20" s="269" t="s">
        <v>1135</v>
      </c>
      <c r="F20" s="269"/>
      <c r="G20" s="130"/>
      <c r="H20" s="175">
        <v>500000</v>
      </c>
      <c r="I20" s="130"/>
      <c r="J20" s="271"/>
      <c r="K20" s="176"/>
      <c r="M20" s="184"/>
    </row>
    <row r="21" spans="1:13">
      <c r="A21" s="269"/>
      <c r="B21" s="271"/>
      <c r="C21" s="87"/>
      <c r="D21" s="87" t="s">
        <v>1199</v>
      </c>
      <c r="E21" s="269" t="s">
        <v>79</v>
      </c>
      <c r="F21" s="269"/>
      <c r="G21" s="130"/>
      <c r="H21" s="175">
        <v>1000000</v>
      </c>
      <c r="I21" s="130"/>
      <c r="J21" s="271"/>
      <c r="K21" s="176"/>
      <c r="M21" s="184"/>
    </row>
    <row r="22" spans="1:13">
      <c r="A22" s="269"/>
      <c r="B22" s="271"/>
      <c r="C22" s="87"/>
      <c r="D22" s="87" t="s">
        <v>1199</v>
      </c>
      <c r="E22" s="269" t="s">
        <v>1136</v>
      </c>
      <c r="F22" s="269"/>
      <c r="G22" s="130"/>
      <c r="H22" s="175">
        <v>2000000</v>
      </c>
      <c r="I22" s="130"/>
      <c r="J22" s="271"/>
      <c r="K22" s="176"/>
      <c r="M22" s="184"/>
    </row>
    <row r="23" spans="1:13">
      <c r="A23" s="269"/>
      <c r="B23" s="271"/>
      <c r="C23" s="87"/>
      <c r="D23" s="87" t="s">
        <v>1199</v>
      </c>
      <c r="E23" s="269" t="s">
        <v>1137</v>
      </c>
      <c r="F23" s="269"/>
      <c r="G23" s="130"/>
      <c r="H23" s="175">
        <v>500000</v>
      </c>
      <c r="I23" s="130"/>
      <c r="J23" s="271"/>
      <c r="K23" s="176"/>
      <c r="M23" s="184"/>
    </row>
    <row r="24" spans="1:13">
      <c r="A24" s="269"/>
      <c r="B24" s="271"/>
      <c r="C24" s="87"/>
      <c r="D24" s="87" t="s">
        <v>1199</v>
      </c>
      <c r="E24" s="269" t="s">
        <v>1138</v>
      </c>
      <c r="F24" s="269"/>
      <c r="G24" s="130"/>
      <c r="H24" s="175">
        <v>1000000</v>
      </c>
      <c r="I24" s="130"/>
      <c r="J24" s="271"/>
      <c r="K24" s="176"/>
      <c r="M24" s="184"/>
    </row>
    <row r="25" spans="1:13">
      <c r="A25" s="269"/>
      <c r="B25" s="271"/>
      <c r="C25" s="87"/>
      <c r="D25" s="87" t="s">
        <v>1199</v>
      </c>
      <c r="E25" s="269" t="s">
        <v>1139</v>
      </c>
      <c r="F25" s="269"/>
      <c r="G25" s="130"/>
      <c r="H25" s="175">
        <v>1000000</v>
      </c>
      <c r="I25" s="130"/>
      <c r="J25" s="271"/>
      <c r="K25" s="176"/>
      <c r="M25" s="184"/>
    </row>
    <row r="26" spans="1:13">
      <c r="A26" s="269"/>
      <c r="B26" s="271"/>
      <c r="C26" s="87"/>
      <c r="D26" s="87" t="s">
        <v>1199</v>
      </c>
      <c r="E26" s="269" t="s">
        <v>1140</v>
      </c>
      <c r="F26" s="269"/>
      <c r="G26" s="130"/>
      <c r="H26" s="175">
        <v>3000000</v>
      </c>
      <c r="I26" s="130"/>
      <c r="J26" s="271"/>
      <c r="K26" s="176"/>
      <c r="M26" s="184"/>
    </row>
    <row r="27" spans="1:13">
      <c r="A27" s="269"/>
      <c r="B27" s="271"/>
      <c r="C27" s="87"/>
      <c r="D27" s="87" t="s">
        <v>1199</v>
      </c>
      <c r="E27" s="269" t="s">
        <v>1141</v>
      </c>
      <c r="F27" s="269"/>
      <c r="G27" s="130"/>
      <c r="H27" s="175">
        <v>500000</v>
      </c>
      <c r="I27" s="130"/>
      <c r="J27" s="271"/>
      <c r="K27" s="176"/>
      <c r="M27" s="184"/>
    </row>
    <row r="28" spans="1:13">
      <c r="A28" s="269"/>
      <c r="B28" s="271"/>
      <c r="C28" s="87"/>
      <c r="D28" s="87" t="s">
        <v>1199</v>
      </c>
      <c r="E28" s="269" t="s">
        <v>1142</v>
      </c>
      <c r="F28" s="269"/>
      <c r="G28" s="130"/>
      <c r="H28" s="175">
        <v>3000000</v>
      </c>
      <c r="I28" s="130"/>
      <c r="J28" s="271"/>
      <c r="K28" s="176"/>
      <c r="M28" s="184"/>
    </row>
    <row r="29" spans="1:13">
      <c r="A29" s="269"/>
      <c r="B29" s="271"/>
      <c r="C29" s="87"/>
      <c r="D29" s="87" t="s">
        <v>1199</v>
      </c>
      <c r="E29" s="269" t="s">
        <v>1143</v>
      </c>
      <c r="F29" s="269"/>
      <c r="G29" s="130"/>
      <c r="H29" s="175">
        <v>1000000</v>
      </c>
      <c r="I29" s="130"/>
      <c r="J29" s="271"/>
      <c r="K29" s="176"/>
      <c r="M29" s="184"/>
    </row>
    <row r="30" spans="1:13">
      <c r="A30" s="269"/>
      <c r="B30" s="271"/>
      <c r="C30" s="87"/>
      <c r="D30" s="87" t="s">
        <v>1199</v>
      </c>
      <c r="E30" s="269" t="s">
        <v>1144</v>
      </c>
      <c r="F30" s="269"/>
      <c r="G30" s="130"/>
      <c r="H30" s="175">
        <v>500000</v>
      </c>
      <c r="I30" s="130"/>
      <c r="J30" s="271"/>
      <c r="K30" s="176"/>
      <c r="M30" s="184"/>
    </row>
    <row r="31" spans="1:13">
      <c r="A31" s="269"/>
      <c r="B31" s="271"/>
      <c r="C31" s="87"/>
      <c r="D31" s="87" t="s">
        <v>1199</v>
      </c>
      <c r="E31" s="269" t="s">
        <v>1145</v>
      </c>
      <c r="F31" s="269"/>
      <c r="G31" s="130"/>
      <c r="H31" s="175">
        <v>30000000</v>
      </c>
      <c r="I31" s="130"/>
      <c r="J31" s="271"/>
      <c r="K31" s="176"/>
      <c r="M31" s="184"/>
    </row>
    <row r="32" spans="1:13">
      <c r="A32" s="269"/>
      <c r="B32" s="271"/>
      <c r="C32" s="87"/>
      <c r="D32" s="87" t="s">
        <v>1199</v>
      </c>
      <c r="E32" s="269" t="s">
        <v>1146</v>
      </c>
      <c r="F32" s="269"/>
      <c r="G32" s="130"/>
      <c r="H32" s="175">
        <v>1000000</v>
      </c>
      <c r="I32" s="130"/>
      <c r="J32" s="271"/>
      <c r="K32" s="176"/>
      <c r="M32" s="184"/>
    </row>
    <row r="33" spans="1:13">
      <c r="A33" s="269"/>
      <c r="B33" s="271"/>
      <c r="C33" s="87"/>
      <c r="D33" s="87" t="s">
        <v>1199</v>
      </c>
      <c r="E33" s="269" t="s">
        <v>1147</v>
      </c>
      <c r="F33" s="269"/>
      <c r="G33" s="130"/>
      <c r="H33" s="175">
        <v>500000</v>
      </c>
      <c r="I33" s="130"/>
      <c r="J33" s="271"/>
      <c r="K33" s="176"/>
      <c r="M33" s="184"/>
    </row>
    <row r="34" spans="1:13">
      <c r="A34" s="269"/>
      <c r="B34" s="271"/>
      <c r="C34" s="87"/>
      <c r="D34" s="87" t="s">
        <v>1199</v>
      </c>
      <c r="E34" s="269" t="s">
        <v>1148</v>
      </c>
      <c r="F34" s="269"/>
      <c r="G34" s="130"/>
      <c r="H34" s="175">
        <v>500000</v>
      </c>
      <c r="I34" s="130"/>
      <c r="J34" s="271"/>
      <c r="K34" s="176"/>
      <c r="M34" s="184"/>
    </row>
    <row r="35" spans="1:13">
      <c r="A35" s="269"/>
      <c r="B35" s="271"/>
      <c r="C35" s="87"/>
      <c r="D35" s="87" t="s">
        <v>1199</v>
      </c>
      <c r="E35" s="269" t="s">
        <v>1149</v>
      </c>
      <c r="F35" s="269"/>
      <c r="G35" s="130"/>
      <c r="H35" s="175">
        <v>500000</v>
      </c>
      <c r="I35" s="130"/>
      <c r="J35" s="271"/>
      <c r="K35" s="176"/>
      <c r="M35" s="184"/>
    </row>
    <row r="36" spans="1:13">
      <c r="A36" s="269"/>
      <c r="B36" s="271"/>
      <c r="C36" s="87"/>
      <c r="D36" s="87" t="s">
        <v>1199</v>
      </c>
      <c r="E36" s="269" t="s">
        <v>1150</v>
      </c>
      <c r="F36" s="269"/>
      <c r="G36" s="130"/>
      <c r="H36" s="175">
        <v>500000</v>
      </c>
      <c r="I36" s="130"/>
      <c r="J36" s="271"/>
      <c r="K36" s="176"/>
      <c r="M36" s="184"/>
    </row>
    <row r="37" spans="1:13">
      <c r="A37" s="269"/>
      <c r="B37" s="271"/>
      <c r="C37" s="87"/>
      <c r="D37" s="87" t="s">
        <v>1199</v>
      </c>
      <c r="E37" s="269" t="s">
        <v>1151</v>
      </c>
      <c r="F37" s="269"/>
      <c r="G37" s="130"/>
      <c r="H37" s="175">
        <v>500000</v>
      </c>
      <c r="I37" s="130"/>
      <c r="J37" s="271"/>
      <c r="K37" s="176"/>
      <c r="M37" s="184"/>
    </row>
    <row r="38" spans="1:13">
      <c r="A38" s="269"/>
      <c r="B38" s="271"/>
      <c r="C38" s="87"/>
      <c r="D38" s="87" t="s">
        <v>1199</v>
      </c>
      <c r="E38" s="269" t="s">
        <v>1152</v>
      </c>
      <c r="F38" s="269"/>
      <c r="G38" s="130"/>
      <c r="H38" s="175">
        <v>2000000</v>
      </c>
      <c r="I38" s="130"/>
      <c r="J38" s="271"/>
      <c r="K38" s="176"/>
      <c r="M38" s="184"/>
    </row>
    <row r="39" spans="1:13">
      <c r="A39" s="269"/>
      <c r="B39" s="271"/>
      <c r="C39" s="87"/>
      <c r="D39" s="87" t="s">
        <v>1199</v>
      </c>
      <c r="E39" s="269" t="s">
        <v>1153</v>
      </c>
      <c r="F39" s="269"/>
      <c r="G39" s="130"/>
      <c r="H39" s="175">
        <v>500000</v>
      </c>
      <c r="I39" s="130"/>
      <c r="J39" s="271"/>
      <c r="K39" s="176"/>
      <c r="M39" s="184"/>
    </row>
    <row r="40" spans="1:13">
      <c r="A40" s="269"/>
      <c r="B40" s="271"/>
      <c r="C40" s="87"/>
      <c r="D40" s="87" t="s">
        <v>1199</v>
      </c>
      <c r="E40" s="269" t="s">
        <v>1154</v>
      </c>
      <c r="F40" s="269"/>
      <c r="G40" s="130"/>
      <c r="H40" s="175">
        <v>1000000</v>
      </c>
      <c r="I40" s="130"/>
      <c r="J40" s="271"/>
      <c r="K40" s="176"/>
      <c r="M40" s="184"/>
    </row>
    <row r="41" spans="1:13">
      <c r="A41" s="269"/>
      <c r="B41" s="271"/>
      <c r="C41" s="87"/>
      <c r="D41" s="87" t="s">
        <v>1199</v>
      </c>
      <c r="E41" s="269" t="s">
        <v>1155</v>
      </c>
      <c r="F41" s="269"/>
      <c r="G41" s="130"/>
      <c r="H41" s="175">
        <v>1000000</v>
      </c>
      <c r="I41" s="130"/>
      <c r="J41" s="271"/>
      <c r="K41" s="176"/>
      <c r="M41" s="184"/>
    </row>
    <row r="42" spans="1:13">
      <c r="A42" s="269"/>
      <c r="B42" s="271"/>
      <c r="C42" s="87"/>
      <c r="D42" s="87" t="s">
        <v>1199</v>
      </c>
      <c r="E42" s="269" t="s">
        <v>1156</v>
      </c>
      <c r="F42" s="269"/>
      <c r="G42" s="130"/>
      <c r="H42" s="175">
        <v>1000000</v>
      </c>
      <c r="I42" s="130"/>
      <c r="J42" s="271"/>
      <c r="K42" s="176"/>
      <c r="M42" s="184"/>
    </row>
    <row r="43" spans="1:13">
      <c r="A43" s="269"/>
      <c r="B43" s="271"/>
      <c r="C43" s="87"/>
      <c r="D43" s="87" t="s">
        <v>1199</v>
      </c>
      <c r="E43" s="269" t="s">
        <v>1157</v>
      </c>
      <c r="F43" s="269"/>
      <c r="G43" s="130"/>
      <c r="H43" s="175">
        <v>1000000</v>
      </c>
      <c r="I43" s="130"/>
      <c r="J43" s="271"/>
      <c r="K43" s="176"/>
      <c r="M43" s="184"/>
    </row>
    <row r="44" spans="1:13">
      <c r="A44" s="269"/>
      <c r="B44" s="271"/>
      <c r="C44" s="87"/>
      <c r="D44" s="269" t="s">
        <v>1200</v>
      </c>
      <c r="E44" s="269" t="s">
        <v>1158</v>
      </c>
      <c r="F44" s="269"/>
      <c r="G44" s="130"/>
      <c r="H44" s="175">
        <v>300000</v>
      </c>
      <c r="I44" s="130"/>
      <c r="J44" s="271"/>
      <c r="K44" s="176"/>
      <c r="M44" s="184"/>
    </row>
    <row r="45" spans="1:13">
      <c r="A45" s="269"/>
      <c r="B45" s="271"/>
      <c r="C45" s="87"/>
      <c r="D45" s="269" t="s">
        <v>1200</v>
      </c>
      <c r="E45" s="269" t="s">
        <v>1136</v>
      </c>
      <c r="F45" s="269"/>
      <c r="G45" s="130"/>
      <c r="H45" s="175">
        <v>300000</v>
      </c>
      <c r="I45" s="130"/>
      <c r="J45" s="271"/>
      <c r="K45" s="176"/>
      <c r="M45" s="184"/>
    </row>
    <row r="46" spans="1:13">
      <c r="A46" s="269"/>
      <c r="B46" s="271"/>
      <c r="C46" s="87"/>
      <c r="D46" s="269" t="s">
        <v>1200</v>
      </c>
      <c r="E46" s="269" t="s">
        <v>1159</v>
      </c>
      <c r="F46" s="269"/>
      <c r="G46" s="130"/>
      <c r="H46" s="175">
        <v>500000</v>
      </c>
      <c r="I46" s="130"/>
      <c r="J46" s="271"/>
      <c r="K46" s="176"/>
      <c r="M46" s="184"/>
    </row>
    <row r="47" spans="1:13">
      <c r="A47" s="269"/>
      <c r="B47" s="271"/>
      <c r="C47" s="87"/>
      <c r="D47" s="269" t="s">
        <v>1200</v>
      </c>
      <c r="E47" s="269" t="s">
        <v>1160</v>
      </c>
      <c r="F47" s="269"/>
      <c r="G47" s="130"/>
      <c r="H47" s="175">
        <v>1800000</v>
      </c>
      <c r="I47" s="130"/>
      <c r="J47" s="271"/>
      <c r="K47" s="176"/>
      <c r="M47" s="184"/>
    </row>
    <row r="48" spans="1:13">
      <c r="A48" s="269"/>
      <c r="B48" s="271"/>
      <c r="C48" s="87"/>
      <c r="D48" s="269" t="s">
        <v>1200</v>
      </c>
      <c r="E48" s="269" t="s">
        <v>1161</v>
      </c>
      <c r="F48" s="269"/>
      <c r="G48" s="130"/>
      <c r="H48" s="175">
        <v>1000000</v>
      </c>
      <c r="I48" s="130"/>
      <c r="J48" s="271"/>
      <c r="K48" s="176"/>
      <c r="M48" s="184"/>
    </row>
    <row r="49" spans="1:13">
      <c r="A49" s="269"/>
      <c r="B49" s="271"/>
      <c r="C49" s="87"/>
      <c r="D49" s="269" t="s">
        <v>1200</v>
      </c>
      <c r="E49" s="269" t="s">
        <v>88</v>
      </c>
      <c r="F49" s="269"/>
      <c r="G49" s="130"/>
      <c r="H49" s="175">
        <v>500000</v>
      </c>
      <c r="I49" s="130"/>
      <c r="J49" s="271"/>
      <c r="K49" s="176"/>
      <c r="M49" s="184"/>
    </row>
    <row r="50" spans="1:13">
      <c r="A50" s="269"/>
      <c r="B50" s="271"/>
      <c r="C50" s="87"/>
      <c r="D50" s="269" t="s">
        <v>1200</v>
      </c>
      <c r="E50" s="269" t="s">
        <v>1162</v>
      </c>
      <c r="F50" s="269"/>
      <c r="G50" s="130"/>
      <c r="H50" s="175">
        <v>300000</v>
      </c>
      <c r="I50" s="130"/>
      <c r="J50" s="271"/>
      <c r="K50" s="176"/>
      <c r="M50" s="184"/>
    </row>
    <row r="51" spans="1:13">
      <c r="A51" s="269"/>
      <c r="B51" s="271"/>
      <c r="C51" s="87"/>
      <c r="D51" s="269" t="s">
        <v>1200</v>
      </c>
      <c r="E51" s="269" t="s">
        <v>1163</v>
      </c>
      <c r="F51" s="269"/>
      <c r="G51" s="130"/>
      <c r="H51" s="175">
        <v>1000000</v>
      </c>
      <c r="I51" s="130"/>
      <c r="J51" s="271"/>
      <c r="K51" s="176"/>
      <c r="M51" s="184"/>
    </row>
    <row r="52" spans="1:13">
      <c r="A52" s="269"/>
      <c r="B52" s="271"/>
      <c r="C52" s="87"/>
      <c r="D52" s="269" t="s">
        <v>1200</v>
      </c>
      <c r="E52" s="269" t="s">
        <v>79</v>
      </c>
      <c r="F52" s="269"/>
      <c r="G52" s="130"/>
      <c r="H52" s="175">
        <v>300000</v>
      </c>
      <c r="I52" s="130"/>
      <c r="J52" s="271"/>
      <c r="K52" s="176"/>
      <c r="M52" s="184"/>
    </row>
    <row r="53" spans="1:13">
      <c r="A53" s="269"/>
      <c r="B53" s="271"/>
      <c r="C53" s="87"/>
      <c r="D53" s="269" t="s">
        <v>1200</v>
      </c>
      <c r="E53" s="269" t="s">
        <v>1164</v>
      </c>
      <c r="F53" s="269"/>
      <c r="G53" s="130"/>
      <c r="H53" s="175">
        <v>500000</v>
      </c>
      <c r="I53" s="130"/>
      <c r="J53" s="271"/>
      <c r="K53" s="176"/>
      <c r="M53" s="184"/>
    </row>
    <row r="54" spans="1:13">
      <c r="A54" s="269"/>
      <c r="B54" s="271"/>
      <c r="C54" s="87"/>
      <c r="D54" s="269" t="s">
        <v>1200</v>
      </c>
      <c r="E54" s="269" t="s">
        <v>1131</v>
      </c>
      <c r="F54" s="269"/>
      <c r="G54" s="130"/>
      <c r="H54" s="175">
        <v>300000</v>
      </c>
      <c r="I54" s="130"/>
      <c r="J54" s="271"/>
      <c r="K54" s="176"/>
      <c r="M54" s="184"/>
    </row>
    <row r="55" spans="1:13">
      <c r="A55" s="269"/>
      <c r="B55" s="271"/>
      <c r="C55" s="87"/>
      <c r="D55" s="269" t="s">
        <v>1200</v>
      </c>
      <c r="E55" s="269" t="s">
        <v>1165</v>
      </c>
      <c r="F55" s="269"/>
      <c r="G55" s="130"/>
      <c r="H55" s="175">
        <v>800000</v>
      </c>
      <c r="I55" s="130"/>
      <c r="J55" s="271"/>
      <c r="K55" s="176"/>
      <c r="M55" s="184"/>
    </row>
    <row r="56" spans="1:13">
      <c r="A56" s="269"/>
      <c r="B56" s="271"/>
      <c r="C56" s="87"/>
      <c r="D56" s="269" t="s">
        <v>1200</v>
      </c>
      <c r="E56" s="269" t="s">
        <v>1167</v>
      </c>
      <c r="F56" s="269"/>
      <c r="G56" s="130"/>
      <c r="H56" s="175">
        <v>600000</v>
      </c>
      <c r="I56" s="130"/>
      <c r="J56" s="271"/>
      <c r="K56" s="176"/>
      <c r="M56" s="184"/>
    </row>
    <row r="57" spans="1:13">
      <c r="A57" s="269"/>
      <c r="B57" s="271"/>
      <c r="C57" s="87"/>
      <c r="D57" s="269" t="s">
        <v>1200</v>
      </c>
      <c r="E57" s="269" t="s">
        <v>1168</v>
      </c>
      <c r="F57" s="269"/>
      <c r="G57" s="130"/>
      <c r="H57" s="175">
        <v>1000000</v>
      </c>
      <c r="I57" s="130"/>
      <c r="J57" s="271"/>
      <c r="K57" s="176"/>
      <c r="M57" s="184"/>
    </row>
    <row r="58" spans="1:13">
      <c r="A58" s="269"/>
      <c r="B58" s="271"/>
      <c r="C58" s="87"/>
      <c r="D58" s="269" t="s">
        <v>1200</v>
      </c>
      <c r="E58" s="269" t="s">
        <v>1166</v>
      </c>
      <c r="F58" s="269"/>
      <c r="G58" s="130"/>
      <c r="H58" s="175">
        <v>20000000</v>
      </c>
      <c r="I58" s="130"/>
      <c r="J58" s="271"/>
      <c r="K58" s="176"/>
      <c r="M58" s="184"/>
    </row>
    <row r="59" spans="1:13">
      <c r="A59" s="269"/>
      <c r="B59" s="271"/>
      <c r="C59" s="87"/>
      <c r="D59" s="269" t="s">
        <v>1200</v>
      </c>
      <c r="E59" s="269" t="s">
        <v>1169</v>
      </c>
      <c r="F59" s="269"/>
      <c r="G59" s="130"/>
      <c r="H59" s="175">
        <v>400000</v>
      </c>
      <c r="I59" s="130"/>
      <c r="J59" s="271"/>
      <c r="K59" s="176"/>
      <c r="M59" s="184"/>
    </row>
    <row r="60" spans="1:13">
      <c r="A60" s="269"/>
      <c r="B60" s="271"/>
      <c r="C60" s="87"/>
      <c r="D60" s="269" t="s">
        <v>1200</v>
      </c>
      <c r="E60" s="269" t="s">
        <v>1170</v>
      </c>
      <c r="F60" s="269"/>
      <c r="G60" s="130"/>
      <c r="H60" s="175">
        <v>500000</v>
      </c>
      <c r="I60" s="130"/>
      <c r="J60" s="271"/>
      <c r="K60" s="176"/>
      <c r="M60" s="184"/>
    </row>
    <row r="61" spans="1:13">
      <c r="A61" s="269"/>
      <c r="B61" s="271"/>
      <c r="C61" s="87"/>
      <c r="D61" s="269" t="s">
        <v>1200</v>
      </c>
      <c r="E61" s="269" t="s">
        <v>1171</v>
      </c>
      <c r="F61" s="269"/>
      <c r="G61" s="130"/>
      <c r="H61" s="175">
        <v>300000</v>
      </c>
      <c r="I61" s="130"/>
      <c r="J61" s="271"/>
      <c r="K61" s="176"/>
      <c r="M61" s="184"/>
    </row>
    <row r="62" spans="1:13">
      <c r="A62" s="269"/>
      <c r="B62" s="271"/>
      <c r="C62" s="87"/>
      <c r="D62" s="269" t="s">
        <v>1200</v>
      </c>
      <c r="E62" s="269" t="s">
        <v>1172</v>
      </c>
      <c r="F62" s="269"/>
      <c r="G62" s="130"/>
      <c r="H62" s="175">
        <v>800000</v>
      </c>
      <c r="I62" s="130"/>
      <c r="J62" s="271"/>
      <c r="K62" s="176"/>
      <c r="M62" s="184"/>
    </row>
    <row r="63" spans="1:13">
      <c r="A63" s="269"/>
      <c r="B63" s="271"/>
      <c r="C63" s="87"/>
      <c r="D63" s="269" t="s">
        <v>1200</v>
      </c>
      <c r="E63" s="269" t="s">
        <v>1173</v>
      </c>
      <c r="F63" s="269"/>
      <c r="G63" s="130"/>
      <c r="H63" s="175">
        <v>500000</v>
      </c>
      <c r="I63" s="130"/>
      <c r="J63" s="271"/>
      <c r="K63" s="176"/>
      <c r="M63" s="184"/>
    </row>
    <row r="64" spans="1:13">
      <c r="A64" s="269"/>
      <c r="B64" s="271"/>
      <c r="C64" s="87"/>
      <c r="D64" s="104" t="s">
        <v>1198</v>
      </c>
      <c r="E64" s="269" t="s">
        <v>79</v>
      </c>
      <c r="F64" s="269"/>
      <c r="G64" s="130"/>
      <c r="H64" s="175">
        <v>500000</v>
      </c>
      <c r="I64" s="130"/>
      <c r="J64" s="271"/>
      <c r="K64" s="176"/>
      <c r="M64" s="184"/>
    </row>
    <row r="65" spans="1:13">
      <c r="A65" s="269"/>
      <c r="B65" s="271"/>
      <c r="C65" s="87"/>
      <c r="D65" s="104" t="s">
        <v>1198</v>
      </c>
      <c r="E65" s="269" t="s">
        <v>1174</v>
      </c>
      <c r="F65" s="269"/>
      <c r="G65" s="130"/>
      <c r="H65" s="175">
        <v>300000</v>
      </c>
      <c r="I65" s="130"/>
      <c r="J65" s="271"/>
      <c r="K65" s="176"/>
      <c r="M65" s="184"/>
    </row>
    <row r="66" spans="1:13">
      <c r="A66" s="269"/>
      <c r="B66" s="271"/>
      <c r="C66" s="87"/>
      <c r="D66" s="104" t="s">
        <v>1198</v>
      </c>
      <c r="E66" s="269" t="s">
        <v>1175</v>
      </c>
      <c r="F66" s="269"/>
      <c r="G66" s="130"/>
      <c r="H66" s="175">
        <v>300000</v>
      </c>
      <c r="I66" s="130"/>
      <c r="J66" s="271"/>
      <c r="K66" s="176"/>
      <c r="M66" s="184"/>
    </row>
    <row r="67" spans="1:13">
      <c r="A67" s="269"/>
      <c r="B67" s="271"/>
      <c r="C67" s="87"/>
      <c r="D67" s="87" t="s">
        <v>1199</v>
      </c>
      <c r="E67" s="269" t="s">
        <v>1176</v>
      </c>
      <c r="F67" s="269"/>
      <c r="G67" s="130"/>
      <c r="H67" s="175">
        <v>1000000</v>
      </c>
      <c r="I67" s="130"/>
      <c r="J67" s="271"/>
      <c r="K67" s="176"/>
      <c r="M67" s="184"/>
    </row>
    <row r="68" spans="1:13">
      <c r="A68" s="269"/>
      <c r="B68" s="271"/>
      <c r="C68" s="87"/>
      <c r="D68" s="87" t="s">
        <v>1201</v>
      </c>
      <c r="E68" s="269" t="s">
        <v>1177</v>
      </c>
      <c r="F68" s="269"/>
      <c r="G68" s="130"/>
      <c r="H68" s="175">
        <v>1000000</v>
      </c>
      <c r="I68" s="130"/>
      <c r="J68" s="271"/>
      <c r="K68" s="176"/>
      <c r="M68" s="184"/>
    </row>
    <row r="69" spans="1:13">
      <c r="A69" s="269"/>
      <c r="B69" s="271"/>
      <c r="C69" s="87"/>
      <c r="D69" s="87" t="s">
        <v>1201</v>
      </c>
      <c r="E69" s="269" t="s">
        <v>1136</v>
      </c>
      <c r="F69" s="269"/>
      <c r="G69" s="130"/>
      <c r="H69" s="175">
        <v>2000000</v>
      </c>
      <c r="I69" s="130"/>
      <c r="J69" s="271"/>
      <c r="K69" s="176"/>
      <c r="M69" s="184"/>
    </row>
    <row r="70" spans="1:13">
      <c r="A70" s="269"/>
      <c r="B70" s="271"/>
      <c r="C70" s="87"/>
      <c r="D70" s="87" t="s">
        <v>1201</v>
      </c>
      <c r="E70" s="269" t="s">
        <v>1178</v>
      </c>
      <c r="F70" s="269"/>
      <c r="G70" s="130"/>
      <c r="H70" s="175">
        <v>500000</v>
      </c>
      <c r="I70" s="130"/>
      <c r="J70" s="271"/>
      <c r="K70" s="176"/>
      <c r="M70" s="184"/>
    </row>
    <row r="71" spans="1:13">
      <c r="A71" s="269"/>
      <c r="B71" s="271"/>
      <c r="C71" s="87"/>
      <c r="D71" s="87" t="s">
        <v>1201</v>
      </c>
      <c r="E71" s="269" t="s">
        <v>1179</v>
      </c>
      <c r="F71" s="269"/>
      <c r="G71" s="130"/>
      <c r="H71" s="175">
        <v>1000000</v>
      </c>
      <c r="I71" s="130"/>
      <c r="J71" s="271"/>
      <c r="K71" s="176"/>
      <c r="M71" s="184"/>
    </row>
    <row r="72" spans="1:13">
      <c r="A72" s="269"/>
      <c r="B72" s="271"/>
      <c r="C72" s="87"/>
      <c r="D72" s="87" t="s">
        <v>1201</v>
      </c>
      <c r="E72" s="269" t="s">
        <v>1180</v>
      </c>
      <c r="F72" s="269"/>
      <c r="G72" s="130"/>
      <c r="H72" s="175">
        <v>3000000</v>
      </c>
      <c r="I72" s="130"/>
      <c r="J72" s="271"/>
      <c r="K72" s="176"/>
      <c r="M72" s="184"/>
    </row>
    <row r="73" spans="1:13">
      <c r="A73" s="269"/>
      <c r="B73" s="271"/>
      <c r="C73" s="87"/>
      <c r="D73" s="87" t="s">
        <v>1201</v>
      </c>
      <c r="E73" s="269" t="s">
        <v>1181</v>
      </c>
      <c r="F73" s="269"/>
      <c r="G73" s="130"/>
      <c r="H73" s="175">
        <v>3000000</v>
      </c>
      <c r="I73" s="130"/>
      <c r="J73" s="271"/>
      <c r="K73" s="176"/>
      <c r="M73" s="184"/>
    </row>
    <row r="74" spans="1:13">
      <c r="A74" s="269"/>
      <c r="B74" s="271"/>
      <c r="C74" s="87"/>
      <c r="D74" s="87" t="s">
        <v>1201</v>
      </c>
      <c r="E74" s="269" t="s">
        <v>1182</v>
      </c>
      <c r="F74" s="269"/>
      <c r="G74" s="130"/>
      <c r="H74" s="175">
        <v>2000000</v>
      </c>
      <c r="I74" s="130"/>
      <c r="J74" s="271"/>
      <c r="K74" s="176"/>
      <c r="M74" s="184"/>
    </row>
    <row r="75" spans="1:13">
      <c r="A75" s="269"/>
      <c r="B75" s="271"/>
      <c r="C75" s="87"/>
      <c r="D75" s="87" t="s">
        <v>1201</v>
      </c>
      <c r="E75" s="269" t="s">
        <v>1183</v>
      </c>
      <c r="F75" s="269"/>
      <c r="G75" s="130"/>
      <c r="H75" s="175">
        <v>500000</v>
      </c>
      <c r="I75" s="130"/>
      <c r="J75" s="271"/>
      <c r="K75" s="176"/>
      <c r="M75" s="184"/>
    </row>
    <row r="76" spans="1:13">
      <c r="A76" s="269"/>
      <c r="B76" s="271"/>
      <c r="C76" s="87"/>
      <c r="D76" s="87" t="s">
        <v>1201</v>
      </c>
      <c r="E76" s="269" t="s">
        <v>1184</v>
      </c>
      <c r="F76" s="269"/>
      <c r="G76" s="130"/>
      <c r="H76" s="175">
        <v>700000</v>
      </c>
      <c r="I76" s="130"/>
      <c r="J76" s="271"/>
      <c r="K76" s="176"/>
      <c r="M76" s="184"/>
    </row>
    <row r="77" spans="1:13">
      <c r="A77" s="269"/>
      <c r="B77" s="271"/>
      <c r="C77" s="87"/>
      <c r="D77" s="87" t="s">
        <v>1201</v>
      </c>
      <c r="E77" s="269" t="s">
        <v>1185</v>
      </c>
      <c r="F77" s="269"/>
      <c r="G77" s="130"/>
      <c r="H77" s="175">
        <v>700000</v>
      </c>
      <c r="I77" s="130"/>
      <c r="J77" s="271"/>
      <c r="K77" s="176"/>
      <c r="M77" s="184"/>
    </row>
    <row r="78" spans="1:13">
      <c r="A78" s="269"/>
      <c r="B78" s="271"/>
      <c r="C78" s="87"/>
      <c r="D78" s="87" t="s">
        <v>1201</v>
      </c>
      <c r="E78" s="269" t="s">
        <v>1186</v>
      </c>
      <c r="F78" s="269"/>
      <c r="G78" s="130"/>
      <c r="H78" s="175">
        <v>500000</v>
      </c>
      <c r="I78" s="130"/>
      <c r="J78" s="271"/>
      <c r="K78" s="176"/>
      <c r="M78" s="184"/>
    </row>
    <row r="79" spans="1:13">
      <c r="A79" s="269"/>
      <c r="B79" s="271"/>
      <c r="C79" s="87"/>
      <c r="D79" s="87" t="s">
        <v>1201</v>
      </c>
      <c r="E79" s="269" t="s">
        <v>1187</v>
      </c>
      <c r="F79" s="269"/>
      <c r="G79" s="130"/>
      <c r="H79" s="175">
        <v>500000</v>
      </c>
      <c r="I79" s="130"/>
      <c r="J79" s="271"/>
      <c r="K79" s="176"/>
      <c r="M79" s="184"/>
    </row>
    <row r="80" spans="1:13">
      <c r="A80" s="269"/>
      <c r="B80" s="271"/>
      <c r="C80" s="87"/>
      <c r="D80" s="87" t="s">
        <v>1201</v>
      </c>
      <c r="E80" s="269" t="s">
        <v>1188</v>
      </c>
      <c r="F80" s="269"/>
      <c r="G80" s="130"/>
      <c r="H80" s="175">
        <v>50000000</v>
      </c>
      <c r="I80" s="130"/>
      <c r="J80" s="271"/>
      <c r="K80" s="176"/>
      <c r="M80" s="184"/>
    </row>
    <row r="81" spans="1:13">
      <c r="A81" s="269"/>
      <c r="B81" s="271"/>
      <c r="C81" s="87"/>
      <c r="D81" s="87" t="s">
        <v>1201</v>
      </c>
      <c r="E81" s="269" t="s">
        <v>1189</v>
      </c>
      <c r="F81" s="269"/>
      <c r="G81" s="130"/>
      <c r="H81" s="175">
        <v>500000</v>
      </c>
      <c r="I81" s="130"/>
      <c r="J81" s="271"/>
      <c r="K81" s="176"/>
      <c r="M81" s="184"/>
    </row>
    <row r="82" spans="1:13">
      <c r="A82" s="269"/>
      <c r="B82" s="271"/>
      <c r="C82" s="87"/>
      <c r="D82" s="87" t="s">
        <v>1201</v>
      </c>
      <c r="E82" s="269" t="s">
        <v>1190</v>
      </c>
      <c r="F82" s="269"/>
      <c r="G82" s="130"/>
      <c r="H82" s="175">
        <v>600000</v>
      </c>
      <c r="I82" s="130"/>
      <c r="J82" s="271"/>
      <c r="K82" s="176"/>
      <c r="M82" s="184"/>
    </row>
    <row r="83" spans="1:13">
      <c r="A83" s="269"/>
      <c r="B83" s="271"/>
      <c r="C83" s="87"/>
      <c r="D83" s="87" t="s">
        <v>1201</v>
      </c>
      <c r="E83" s="269" t="s">
        <v>1191</v>
      </c>
      <c r="F83" s="269"/>
      <c r="G83" s="130"/>
      <c r="H83" s="175">
        <v>2000000</v>
      </c>
      <c r="I83" s="130"/>
      <c r="J83" s="271"/>
      <c r="K83" s="176"/>
      <c r="M83" s="184"/>
    </row>
    <row r="84" spans="1:13">
      <c r="A84" s="269"/>
      <c r="B84" s="271"/>
      <c r="C84" s="87"/>
      <c r="D84" s="87" t="s">
        <v>1201</v>
      </c>
      <c r="E84" s="269" t="s">
        <v>1192</v>
      </c>
      <c r="F84" s="269"/>
      <c r="G84" s="130"/>
      <c r="H84" s="175">
        <v>3000000</v>
      </c>
      <c r="I84" s="130"/>
      <c r="J84" s="271"/>
      <c r="K84" s="176"/>
      <c r="M84" s="184"/>
    </row>
    <row r="85" spans="1:13">
      <c r="A85" s="269"/>
      <c r="B85" s="271"/>
      <c r="C85" s="87"/>
      <c r="D85" s="87" t="s">
        <v>1201</v>
      </c>
      <c r="E85" s="269" t="s">
        <v>1193</v>
      </c>
      <c r="F85" s="269"/>
      <c r="G85" s="130"/>
      <c r="H85" s="175">
        <v>500000</v>
      </c>
      <c r="I85" s="130"/>
      <c r="J85" s="271"/>
      <c r="K85" s="176"/>
      <c r="M85" s="184"/>
    </row>
    <row r="86" spans="1:13">
      <c r="A86" s="269"/>
      <c r="B86" s="271"/>
      <c r="C86" s="87"/>
      <c r="D86" s="87" t="s">
        <v>1201</v>
      </c>
      <c r="E86" s="269" t="s">
        <v>1194</v>
      </c>
      <c r="F86" s="269"/>
      <c r="G86" s="130"/>
      <c r="H86" s="175">
        <v>3000000</v>
      </c>
      <c r="I86" s="130"/>
      <c r="J86" s="271"/>
      <c r="K86" s="176"/>
      <c r="M86" s="184"/>
    </row>
    <row r="87" spans="1:13">
      <c r="A87" s="269"/>
      <c r="B87" s="271"/>
      <c r="C87" s="87"/>
      <c r="D87" s="87" t="s">
        <v>1201</v>
      </c>
      <c r="E87" s="269" t="s">
        <v>1195</v>
      </c>
      <c r="F87" s="269"/>
      <c r="G87" s="130"/>
      <c r="H87" s="175">
        <v>500000</v>
      </c>
      <c r="I87" s="130"/>
      <c r="J87" s="271"/>
      <c r="K87" s="176"/>
      <c r="M87" s="184"/>
    </row>
    <row r="88" spans="1:13">
      <c r="A88" s="269"/>
      <c r="B88" s="271"/>
      <c r="C88" s="87"/>
      <c r="D88" s="87" t="s">
        <v>1201</v>
      </c>
      <c r="E88" s="269" t="s">
        <v>1196</v>
      </c>
      <c r="F88" s="269"/>
      <c r="G88" s="130"/>
      <c r="H88" s="175">
        <v>500000</v>
      </c>
      <c r="I88" s="130"/>
      <c r="J88" s="271"/>
      <c r="K88" s="176"/>
      <c r="M88" s="184"/>
    </row>
    <row r="89" spans="1:13">
      <c r="A89" s="269"/>
      <c r="B89" s="271"/>
      <c r="C89" s="87"/>
      <c r="D89" s="87" t="s">
        <v>1201</v>
      </c>
      <c r="E89" s="269" t="s">
        <v>1197</v>
      </c>
      <c r="F89" s="269"/>
      <c r="G89" s="130"/>
      <c r="H89" s="175">
        <v>500000</v>
      </c>
      <c r="I89" s="130"/>
      <c r="J89" s="271"/>
      <c r="K89" s="176"/>
      <c r="M89" s="184"/>
    </row>
    <row r="90" spans="1:13" ht="66" customHeight="1">
      <c r="A90" s="456">
        <v>3</v>
      </c>
      <c r="B90" s="462" t="s">
        <v>1119</v>
      </c>
      <c r="C90" s="462" t="s">
        <v>1120</v>
      </c>
      <c r="D90" s="462" t="s">
        <v>1202</v>
      </c>
      <c r="E90" s="269" t="s">
        <v>1204</v>
      </c>
      <c r="F90" s="269"/>
      <c r="G90" s="613" t="s">
        <v>1203</v>
      </c>
      <c r="H90" s="175">
        <v>1000000</v>
      </c>
      <c r="I90" s="130"/>
      <c r="J90" s="271"/>
      <c r="K90" s="176"/>
      <c r="M90" s="184"/>
    </row>
    <row r="91" spans="1:13">
      <c r="A91" s="457"/>
      <c r="B91" s="463"/>
      <c r="C91" s="463"/>
      <c r="D91" s="463"/>
      <c r="E91" s="269" t="s">
        <v>1205</v>
      </c>
      <c r="F91" s="269"/>
      <c r="G91" s="618"/>
      <c r="H91" s="175">
        <v>500000</v>
      </c>
      <c r="I91" s="130"/>
      <c r="J91" s="271"/>
      <c r="K91" s="176"/>
      <c r="M91" s="184"/>
    </row>
    <row r="92" spans="1:13">
      <c r="A92" s="457"/>
      <c r="B92" s="463"/>
      <c r="C92" s="463"/>
      <c r="D92" s="463"/>
      <c r="E92" s="269" t="s">
        <v>1206</v>
      </c>
      <c r="F92" s="269"/>
      <c r="G92" s="618"/>
      <c r="H92" s="175">
        <v>300000</v>
      </c>
      <c r="I92" s="130"/>
      <c r="J92" s="271"/>
      <c r="K92" s="176"/>
      <c r="M92" s="184"/>
    </row>
    <row r="93" spans="1:13">
      <c r="A93" s="458"/>
      <c r="B93" s="464"/>
      <c r="C93" s="464"/>
      <c r="D93" s="464"/>
      <c r="E93" s="269" t="s">
        <v>1207</v>
      </c>
      <c r="F93" s="269"/>
      <c r="G93" s="614"/>
      <c r="H93" s="175">
        <v>700000</v>
      </c>
      <c r="I93" s="130"/>
      <c r="J93" s="271"/>
      <c r="K93" s="176"/>
      <c r="M93" s="184"/>
    </row>
    <row r="94" spans="1:13" ht="102">
      <c r="A94" s="278">
        <v>4</v>
      </c>
      <c r="B94" s="286" t="s">
        <v>1263</v>
      </c>
      <c r="C94" s="87" t="s">
        <v>161</v>
      </c>
      <c r="D94" s="87" t="s">
        <v>1264</v>
      </c>
      <c r="E94" s="278"/>
      <c r="F94" s="285" t="s">
        <v>1266</v>
      </c>
      <c r="G94" s="130"/>
      <c r="H94" s="175">
        <v>500000000</v>
      </c>
      <c r="I94" s="130" t="s">
        <v>1265</v>
      </c>
      <c r="J94" s="281"/>
      <c r="K94" s="176"/>
      <c r="M94" s="184"/>
    </row>
    <row r="95" spans="1:13" ht="51" customHeight="1">
      <c r="A95" s="456">
        <v>5</v>
      </c>
      <c r="B95" s="590" t="s">
        <v>1226</v>
      </c>
      <c r="C95" s="590" t="s">
        <v>1227</v>
      </c>
      <c r="D95" s="590" t="s">
        <v>1228</v>
      </c>
      <c r="E95" s="278" t="s">
        <v>1229</v>
      </c>
      <c r="F95" s="278"/>
      <c r="G95" s="576" t="s">
        <v>1231</v>
      </c>
      <c r="H95" s="619">
        <v>7000000</v>
      </c>
      <c r="I95" s="613"/>
      <c r="J95" s="462"/>
      <c r="K95" s="176"/>
      <c r="M95" s="622">
        <v>43087</v>
      </c>
    </row>
    <row r="96" spans="1:13">
      <c r="A96" s="458"/>
      <c r="B96" s="592"/>
      <c r="C96" s="592"/>
      <c r="D96" s="592"/>
      <c r="E96" s="278" t="s">
        <v>1230</v>
      </c>
      <c r="F96" s="278"/>
      <c r="G96" s="578"/>
      <c r="H96" s="621"/>
      <c r="I96" s="614"/>
      <c r="J96" s="464"/>
      <c r="K96" s="176"/>
      <c r="M96" s="624"/>
    </row>
    <row r="97" spans="1:13" ht="51">
      <c r="A97" s="278">
        <v>6</v>
      </c>
      <c r="B97" s="296" t="s">
        <v>1298</v>
      </c>
      <c r="C97" s="87" t="s">
        <v>1120</v>
      </c>
      <c r="D97" s="298" t="s">
        <v>1299</v>
      </c>
      <c r="E97" s="87" t="s">
        <v>1300</v>
      </c>
      <c r="F97" s="278"/>
      <c r="G97" s="130" t="s">
        <v>1301</v>
      </c>
      <c r="H97" s="175">
        <v>20000000</v>
      </c>
      <c r="I97" s="130"/>
      <c r="J97" s="281"/>
      <c r="K97" s="176"/>
      <c r="M97" s="184"/>
    </row>
    <row r="98" spans="1:13">
      <c r="A98" s="456">
        <v>7</v>
      </c>
      <c r="B98" s="462" t="s">
        <v>1232</v>
      </c>
      <c r="C98" s="462" t="s">
        <v>1227</v>
      </c>
      <c r="D98" s="462" t="s">
        <v>1233</v>
      </c>
      <c r="E98" s="278" t="s">
        <v>1178</v>
      </c>
      <c r="F98" s="278"/>
      <c r="G98" s="130"/>
      <c r="H98" s="615">
        <v>36000000</v>
      </c>
      <c r="I98" s="130"/>
      <c r="J98" s="281"/>
      <c r="K98" s="176"/>
      <c r="M98" s="282">
        <v>43087</v>
      </c>
    </row>
    <row r="99" spans="1:13">
      <c r="A99" s="457"/>
      <c r="B99" s="463"/>
      <c r="C99" s="463"/>
      <c r="D99" s="463"/>
      <c r="E99" s="278" t="s">
        <v>1234</v>
      </c>
      <c r="F99" s="278"/>
      <c r="G99" s="130"/>
      <c r="H99" s="616"/>
      <c r="I99" s="130"/>
      <c r="J99" s="281"/>
      <c r="K99" s="176"/>
      <c r="M99" s="184"/>
    </row>
    <row r="100" spans="1:13">
      <c r="A100" s="457"/>
      <c r="B100" s="463"/>
      <c r="C100" s="463"/>
      <c r="D100" s="463"/>
      <c r="E100" s="278" t="s">
        <v>1235</v>
      </c>
      <c r="F100" s="278"/>
      <c r="G100" s="130"/>
      <c r="H100" s="616"/>
      <c r="I100" s="130"/>
      <c r="J100" s="281"/>
      <c r="K100" s="176"/>
      <c r="M100" s="184"/>
    </row>
    <row r="101" spans="1:13">
      <c r="A101" s="457"/>
      <c r="B101" s="463"/>
      <c r="C101" s="463"/>
      <c r="D101" s="463"/>
      <c r="E101" s="278" t="s">
        <v>1236</v>
      </c>
      <c r="F101" s="278"/>
      <c r="G101" s="130"/>
      <c r="H101" s="616"/>
      <c r="I101" s="130"/>
      <c r="J101" s="281"/>
      <c r="K101" s="176"/>
      <c r="M101" s="184"/>
    </row>
    <row r="102" spans="1:13">
      <c r="A102" s="457"/>
      <c r="B102" s="463"/>
      <c r="C102" s="463"/>
      <c r="D102" s="463"/>
      <c r="E102" s="278" t="s">
        <v>1237</v>
      </c>
      <c r="F102" s="278"/>
      <c r="G102" s="130"/>
      <c r="H102" s="616"/>
      <c r="I102" s="130"/>
      <c r="J102" s="281"/>
      <c r="K102" s="176"/>
      <c r="M102" s="184"/>
    </row>
    <row r="103" spans="1:13">
      <c r="A103" s="457"/>
      <c r="B103" s="463"/>
      <c r="C103" s="463"/>
      <c r="D103" s="463"/>
      <c r="E103" s="278" t="s">
        <v>1238</v>
      </c>
      <c r="F103" s="278"/>
      <c r="G103" s="130"/>
      <c r="H103" s="616"/>
      <c r="I103" s="130"/>
      <c r="J103" s="281"/>
      <c r="K103" s="176"/>
      <c r="M103" s="184"/>
    </row>
    <row r="104" spans="1:13">
      <c r="A104" s="457"/>
      <c r="B104" s="463"/>
      <c r="C104" s="463"/>
      <c r="D104" s="463"/>
      <c r="E104" s="278" t="s">
        <v>1239</v>
      </c>
      <c r="F104" s="278"/>
      <c r="G104" s="130"/>
      <c r="H104" s="616"/>
      <c r="I104" s="130"/>
      <c r="J104" s="281"/>
      <c r="K104" s="176"/>
      <c r="M104" s="184"/>
    </row>
    <row r="105" spans="1:13">
      <c r="A105" s="457"/>
      <c r="B105" s="463"/>
      <c r="C105" s="463"/>
      <c r="D105" s="463"/>
      <c r="E105" s="278" t="s">
        <v>1240</v>
      </c>
      <c r="F105" s="278"/>
      <c r="G105" s="130"/>
      <c r="H105" s="616"/>
      <c r="I105" s="130"/>
      <c r="J105" s="281"/>
      <c r="K105" s="176"/>
      <c r="M105" s="184"/>
    </row>
    <row r="106" spans="1:13">
      <c r="A106" s="457"/>
      <c r="B106" s="463"/>
      <c r="C106" s="463"/>
      <c r="D106" s="463"/>
      <c r="E106" s="278" t="s">
        <v>1241</v>
      </c>
      <c r="F106" s="278"/>
      <c r="G106" s="130"/>
      <c r="H106" s="616"/>
      <c r="I106" s="130"/>
      <c r="J106" s="281"/>
      <c r="K106" s="176"/>
      <c r="M106" s="184"/>
    </row>
    <row r="107" spans="1:13">
      <c r="A107" s="457"/>
      <c r="B107" s="463"/>
      <c r="C107" s="463"/>
      <c r="D107" s="463"/>
      <c r="E107" s="278" t="s">
        <v>1242</v>
      </c>
      <c r="F107" s="278"/>
      <c r="G107" s="130"/>
      <c r="H107" s="616"/>
      <c r="I107" s="130"/>
      <c r="J107" s="281"/>
      <c r="K107" s="176"/>
      <c r="M107" s="184"/>
    </row>
    <row r="108" spans="1:13">
      <c r="A108" s="457"/>
      <c r="B108" s="463"/>
      <c r="C108" s="463"/>
      <c r="D108" s="463"/>
      <c r="E108" s="278" t="s">
        <v>1243</v>
      </c>
      <c r="F108" s="278"/>
      <c r="G108" s="130"/>
      <c r="H108" s="616"/>
      <c r="I108" s="130"/>
      <c r="J108" s="281"/>
      <c r="K108" s="176"/>
      <c r="M108" s="184"/>
    </row>
    <row r="109" spans="1:13">
      <c r="A109" s="457"/>
      <c r="B109" s="463"/>
      <c r="C109" s="463"/>
      <c r="D109" s="463"/>
      <c r="E109" s="278" t="s">
        <v>1244</v>
      </c>
      <c r="F109" s="278"/>
      <c r="G109" s="130"/>
      <c r="H109" s="616"/>
      <c r="I109" s="130"/>
      <c r="J109" s="281"/>
      <c r="K109" s="176"/>
      <c r="M109" s="184"/>
    </row>
    <row r="110" spans="1:13">
      <c r="A110" s="457"/>
      <c r="B110" s="463"/>
      <c r="C110" s="463"/>
      <c r="D110" s="463"/>
      <c r="E110" s="278" t="s">
        <v>1245</v>
      </c>
      <c r="F110" s="278"/>
      <c r="G110" s="130"/>
      <c r="H110" s="616"/>
      <c r="I110" s="130"/>
      <c r="J110" s="281"/>
      <c r="K110" s="176"/>
      <c r="M110" s="184"/>
    </row>
    <row r="111" spans="1:13">
      <c r="A111" s="457"/>
      <c r="B111" s="463"/>
      <c r="C111" s="463"/>
      <c r="D111" s="463"/>
      <c r="E111" s="278" t="s">
        <v>1246</v>
      </c>
      <c r="F111" s="278"/>
      <c r="G111" s="130"/>
      <c r="H111" s="616"/>
      <c r="I111" s="130"/>
      <c r="J111" s="281"/>
      <c r="K111" s="176"/>
      <c r="M111" s="184"/>
    </row>
    <row r="112" spans="1:13">
      <c r="A112" s="457"/>
      <c r="B112" s="463"/>
      <c r="C112" s="463"/>
      <c r="D112" s="463"/>
      <c r="E112" s="278" t="s">
        <v>1247</v>
      </c>
      <c r="F112" s="278"/>
      <c r="G112" s="130"/>
      <c r="H112" s="616"/>
      <c r="I112" s="130"/>
      <c r="J112" s="281"/>
      <c r="K112" s="176"/>
      <c r="M112" s="184"/>
    </row>
    <row r="113" spans="1:13">
      <c r="A113" s="457"/>
      <c r="B113" s="463"/>
      <c r="C113" s="463"/>
      <c r="D113" s="463"/>
      <c r="E113" s="278" t="s">
        <v>1248</v>
      </c>
      <c r="F113" s="278"/>
      <c r="G113" s="130"/>
      <c r="H113" s="616"/>
      <c r="I113" s="130"/>
      <c r="J113" s="281"/>
      <c r="K113" s="176"/>
      <c r="M113" s="184"/>
    </row>
    <row r="114" spans="1:13">
      <c r="A114" s="457"/>
      <c r="B114" s="463"/>
      <c r="C114" s="463"/>
      <c r="D114" s="463"/>
      <c r="E114" s="278" t="s">
        <v>1249</v>
      </c>
      <c r="F114" s="278"/>
      <c r="G114" s="130"/>
      <c r="H114" s="616"/>
      <c r="I114" s="130"/>
      <c r="J114" s="281"/>
      <c r="K114" s="176"/>
      <c r="M114" s="184"/>
    </row>
    <row r="115" spans="1:13">
      <c r="A115" s="458"/>
      <c r="B115" s="464"/>
      <c r="C115" s="464"/>
      <c r="D115" s="464"/>
      <c r="E115" s="278" t="s">
        <v>1250</v>
      </c>
      <c r="F115" s="278"/>
      <c r="G115" s="130"/>
      <c r="H115" s="617"/>
      <c r="I115" s="130"/>
      <c r="J115" s="281"/>
      <c r="K115" s="176"/>
      <c r="M115" s="184"/>
    </row>
    <row r="116" spans="1:13" ht="306">
      <c r="A116" s="84">
        <v>8</v>
      </c>
      <c r="B116" s="286" t="s">
        <v>1267</v>
      </c>
      <c r="C116" s="87" t="s">
        <v>1268</v>
      </c>
      <c r="D116" s="87" t="s">
        <v>1269</v>
      </c>
      <c r="E116" s="87" t="s">
        <v>1270</v>
      </c>
      <c r="F116" s="269"/>
      <c r="G116" s="130" t="s">
        <v>1271</v>
      </c>
      <c r="H116" s="175"/>
      <c r="I116" s="130" t="s">
        <v>1272</v>
      </c>
      <c r="J116" s="271"/>
      <c r="K116" s="176"/>
      <c r="M116" s="184"/>
    </row>
    <row r="117" spans="1:13" ht="51">
      <c r="A117" s="269">
        <v>9</v>
      </c>
      <c r="B117" s="271" t="s">
        <v>1208</v>
      </c>
      <c r="C117" s="87" t="s">
        <v>161</v>
      </c>
      <c r="D117" s="87" t="s">
        <v>1209</v>
      </c>
      <c r="E117" s="269"/>
      <c r="F117" s="269"/>
      <c r="G117" s="130" t="s">
        <v>1210</v>
      </c>
      <c r="H117" s="175">
        <v>40000000</v>
      </c>
      <c r="I117" s="130" t="s">
        <v>1211</v>
      </c>
      <c r="J117" s="271"/>
      <c r="K117" s="176"/>
      <c r="M117" s="283">
        <v>43084</v>
      </c>
    </row>
    <row r="118" spans="1:13" ht="127.5">
      <c r="A118" s="269">
        <v>10</v>
      </c>
      <c r="B118" s="295" t="s">
        <v>1273</v>
      </c>
      <c r="C118" s="87" t="s">
        <v>161</v>
      </c>
      <c r="D118" s="87" t="s">
        <v>1274</v>
      </c>
      <c r="E118" s="289" t="s">
        <v>1276</v>
      </c>
      <c r="F118" s="269"/>
      <c r="G118" s="130" t="s">
        <v>1275</v>
      </c>
      <c r="H118" s="175"/>
      <c r="I118" s="130" t="s">
        <v>1277</v>
      </c>
      <c r="J118" s="271"/>
      <c r="K118" s="176"/>
      <c r="M118" s="184"/>
    </row>
    <row r="119" spans="1:13" ht="63.75">
      <c r="A119" s="269">
        <v>11</v>
      </c>
      <c r="B119" s="271" t="s">
        <v>1212</v>
      </c>
      <c r="C119" s="87" t="s">
        <v>1214</v>
      </c>
      <c r="D119" s="87" t="s">
        <v>1213</v>
      </c>
      <c r="E119" s="269"/>
      <c r="F119" s="269"/>
      <c r="G119" s="130" t="s">
        <v>1215</v>
      </c>
      <c r="H119" s="175">
        <v>250000000</v>
      </c>
      <c r="I119" s="130" t="s">
        <v>1216</v>
      </c>
      <c r="J119" s="271"/>
      <c r="K119" s="176"/>
      <c r="M119" s="282">
        <v>43084</v>
      </c>
    </row>
    <row r="120" spans="1:13" ht="89.25">
      <c r="A120" s="269">
        <v>12</v>
      </c>
      <c r="B120" s="295" t="s">
        <v>1286</v>
      </c>
      <c r="C120" s="87" t="s">
        <v>1287</v>
      </c>
      <c r="D120" s="87" t="s">
        <v>1288</v>
      </c>
      <c r="E120" s="87" t="s">
        <v>1289</v>
      </c>
      <c r="F120" s="269"/>
      <c r="G120" s="130" t="s">
        <v>1290</v>
      </c>
      <c r="H120" s="175">
        <v>30000000</v>
      </c>
      <c r="I120" s="130" t="s">
        <v>1291</v>
      </c>
      <c r="J120" s="271"/>
      <c r="K120" s="176"/>
      <c r="M120" s="184"/>
    </row>
    <row r="121" spans="1:13" ht="51" customHeight="1">
      <c r="A121" s="593">
        <v>13</v>
      </c>
      <c r="B121" s="590" t="s">
        <v>1217</v>
      </c>
      <c r="C121" s="573" t="s">
        <v>1214</v>
      </c>
      <c r="D121" s="590" t="s">
        <v>1218</v>
      </c>
      <c r="E121" s="269" t="s">
        <v>1219</v>
      </c>
      <c r="F121" s="269"/>
      <c r="G121" s="130" t="s">
        <v>1222</v>
      </c>
      <c r="H121" s="619">
        <v>175000000</v>
      </c>
      <c r="I121" s="576" t="s">
        <v>1225</v>
      </c>
      <c r="J121" s="462"/>
      <c r="K121" s="176"/>
      <c r="M121" s="622">
        <v>43087</v>
      </c>
    </row>
    <row r="122" spans="1:13">
      <c r="A122" s="594"/>
      <c r="B122" s="591"/>
      <c r="C122" s="574"/>
      <c r="D122" s="591"/>
      <c r="E122" s="269" t="s">
        <v>1220</v>
      </c>
      <c r="F122" s="269"/>
      <c r="G122" s="130" t="s">
        <v>1223</v>
      </c>
      <c r="H122" s="620"/>
      <c r="I122" s="577"/>
      <c r="J122" s="463"/>
      <c r="K122" s="176"/>
      <c r="M122" s="623"/>
    </row>
    <row r="123" spans="1:13" ht="25.5">
      <c r="A123" s="595"/>
      <c r="B123" s="592"/>
      <c r="C123" s="575"/>
      <c r="D123" s="592"/>
      <c r="E123" s="269" t="s">
        <v>1221</v>
      </c>
      <c r="F123" s="269"/>
      <c r="G123" s="130" t="s">
        <v>1224</v>
      </c>
      <c r="H123" s="621"/>
      <c r="I123" s="578"/>
      <c r="J123" s="464"/>
      <c r="K123" s="176"/>
      <c r="M123" s="624"/>
    </row>
    <row r="124" spans="1:13" ht="51">
      <c r="A124" s="291">
        <v>14</v>
      </c>
      <c r="B124" s="290" t="s">
        <v>1282</v>
      </c>
      <c r="C124" s="288" t="s">
        <v>1214</v>
      </c>
      <c r="D124" s="290" t="s">
        <v>1283</v>
      </c>
      <c r="E124" s="289"/>
      <c r="F124" s="289"/>
      <c r="G124" s="130" t="s">
        <v>1284</v>
      </c>
      <c r="H124" s="292">
        <v>379700000</v>
      </c>
      <c r="I124" s="293" t="s">
        <v>1285</v>
      </c>
      <c r="J124" s="287"/>
      <c r="K124" s="176"/>
      <c r="M124" s="294"/>
    </row>
    <row r="125" spans="1:13" ht="89.25">
      <c r="A125" s="291">
        <v>15</v>
      </c>
      <c r="B125" s="290" t="s">
        <v>1278</v>
      </c>
      <c r="C125" s="288" t="s">
        <v>1255</v>
      </c>
      <c r="D125" s="290" t="s">
        <v>1279</v>
      </c>
      <c r="E125" s="289"/>
      <c r="F125" s="289"/>
      <c r="G125" s="130" t="s">
        <v>1280</v>
      </c>
      <c r="H125" s="292"/>
      <c r="I125" s="293" t="s">
        <v>1281</v>
      </c>
      <c r="J125" s="287"/>
      <c r="K125" s="176"/>
      <c r="M125" s="294"/>
    </row>
    <row r="126" spans="1:13" ht="51">
      <c r="A126" s="291">
        <v>16</v>
      </c>
      <c r="B126" s="290" t="s">
        <v>1292</v>
      </c>
      <c r="C126" s="288" t="s">
        <v>161</v>
      </c>
      <c r="D126" s="290" t="s">
        <v>1293</v>
      </c>
      <c r="E126" s="289"/>
      <c r="F126" s="289"/>
      <c r="G126" s="130" t="s">
        <v>1294</v>
      </c>
      <c r="H126" s="292">
        <v>5000000</v>
      </c>
      <c r="I126" s="293" t="s">
        <v>1295</v>
      </c>
      <c r="J126" s="287"/>
      <c r="K126" s="176"/>
      <c r="M126" s="294"/>
    </row>
    <row r="127" spans="1:13" ht="51">
      <c r="A127" s="291">
        <v>17</v>
      </c>
      <c r="B127" s="290" t="s">
        <v>1292</v>
      </c>
      <c r="C127" s="288" t="s">
        <v>161</v>
      </c>
      <c r="D127" s="290" t="s">
        <v>1296</v>
      </c>
      <c r="E127" s="289"/>
      <c r="F127" s="289"/>
      <c r="G127" s="130" t="s">
        <v>1297</v>
      </c>
      <c r="H127" s="292">
        <v>30000000</v>
      </c>
      <c r="I127" s="293"/>
      <c r="J127" s="287"/>
      <c r="K127" s="176"/>
      <c r="M127" s="294"/>
    </row>
    <row r="128" spans="1:13" ht="51">
      <c r="A128" s="269">
        <v>18</v>
      </c>
      <c r="B128" s="286" t="s">
        <v>1254</v>
      </c>
      <c r="C128" s="87" t="s">
        <v>1255</v>
      </c>
      <c r="D128" s="87" t="s">
        <v>1256</v>
      </c>
      <c r="E128" s="269"/>
      <c r="F128" s="269"/>
      <c r="G128" s="130" t="s">
        <v>1257</v>
      </c>
      <c r="H128" s="175"/>
      <c r="I128" s="130" t="s">
        <v>1258</v>
      </c>
      <c r="J128" s="271"/>
      <c r="K128" s="176"/>
      <c r="M128" s="184"/>
    </row>
    <row r="129" spans="1:13" ht="102">
      <c r="A129" s="338">
        <v>19</v>
      </c>
      <c r="B129" s="304" t="s">
        <v>1254</v>
      </c>
      <c r="C129" s="303" t="s">
        <v>1255</v>
      </c>
      <c r="D129" s="303" t="s">
        <v>1259</v>
      </c>
      <c r="E129" s="303" t="s">
        <v>1260</v>
      </c>
      <c r="F129" s="302"/>
      <c r="G129" s="240" t="s">
        <v>1261</v>
      </c>
      <c r="H129" s="339">
        <v>20000000</v>
      </c>
      <c r="I129" s="240" t="s">
        <v>1262</v>
      </c>
      <c r="J129" s="304"/>
      <c r="K129" s="176"/>
      <c r="M129" s="340"/>
    </row>
    <row r="130" spans="1:13" ht="76.5">
      <c r="A130" s="301">
        <v>20</v>
      </c>
      <c r="B130" s="305" t="s">
        <v>1317</v>
      </c>
      <c r="C130" s="87" t="s">
        <v>35</v>
      </c>
      <c r="D130" s="305" t="s">
        <v>1318</v>
      </c>
      <c r="E130" s="87" t="s">
        <v>1319</v>
      </c>
      <c r="F130" s="301"/>
      <c r="G130" s="130" t="s">
        <v>1320</v>
      </c>
      <c r="H130" s="175">
        <v>50000000</v>
      </c>
      <c r="I130" s="130" t="s">
        <v>1321</v>
      </c>
      <c r="J130" s="305"/>
      <c r="K130" s="341"/>
      <c r="L130" s="184"/>
      <c r="M130" s="184"/>
    </row>
    <row r="131" spans="1:13" ht="51">
      <c r="A131" s="301">
        <v>21</v>
      </c>
      <c r="B131" s="305" t="s">
        <v>1322</v>
      </c>
      <c r="C131" s="87" t="s">
        <v>1323</v>
      </c>
      <c r="D131" s="305" t="s">
        <v>1324</v>
      </c>
      <c r="E131" s="87" t="s">
        <v>1325</v>
      </c>
      <c r="F131" s="301"/>
      <c r="G131" s="130" t="s">
        <v>1326</v>
      </c>
      <c r="H131" s="175">
        <v>20000000</v>
      </c>
      <c r="I131" s="130" t="s">
        <v>1327</v>
      </c>
      <c r="J131" s="305"/>
      <c r="K131" s="341"/>
      <c r="L131" s="184"/>
      <c r="M131" s="184"/>
    </row>
    <row r="132" spans="1:13" ht="63.75">
      <c r="A132" s="301">
        <v>22</v>
      </c>
      <c r="B132" s="305" t="s">
        <v>1331</v>
      </c>
      <c r="C132" s="87" t="s">
        <v>161</v>
      </c>
      <c r="D132" s="305" t="s">
        <v>1328</v>
      </c>
      <c r="E132" s="87"/>
      <c r="F132" s="301"/>
      <c r="G132" s="130" t="s">
        <v>1329</v>
      </c>
      <c r="H132" s="175"/>
      <c r="I132" s="130" t="s">
        <v>1330</v>
      </c>
      <c r="J132" s="305"/>
      <c r="K132" s="341"/>
      <c r="L132" s="184"/>
      <c r="M132" s="184"/>
    </row>
    <row r="133" spans="1:13" ht="63.75">
      <c r="A133" s="342">
        <v>23</v>
      </c>
      <c r="B133" s="305" t="s">
        <v>1332</v>
      </c>
      <c r="C133" s="87" t="s">
        <v>1214</v>
      </c>
      <c r="D133" s="87" t="s">
        <v>1333</v>
      </c>
      <c r="E133" s="87" t="s">
        <v>1334</v>
      </c>
      <c r="F133" s="301"/>
      <c r="G133" s="130" t="s">
        <v>1335</v>
      </c>
      <c r="H133" s="175">
        <v>40000000</v>
      </c>
      <c r="I133" s="130" t="s">
        <v>1336</v>
      </c>
      <c r="J133" s="305"/>
      <c r="K133" s="341"/>
      <c r="L133" s="184"/>
      <c r="M133" s="184"/>
    </row>
    <row r="134" spans="1:13" ht="102">
      <c r="A134" s="336">
        <v>24</v>
      </c>
      <c r="B134" s="337" t="s">
        <v>1337</v>
      </c>
      <c r="C134" s="87" t="s">
        <v>35</v>
      </c>
      <c r="D134" s="87" t="s">
        <v>1338</v>
      </c>
      <c r="E134" s="87" t="s">
        <v>1339</v>
      </c>
      <c r="F134" s="336"/>
      <c r="G134" s="130" t="s">
        <v>1340</v>
      </c>
      <c r="H134" s="175">
        <v>75000000</v>
      </c>
      <c r="I134" s="130" t="s">
        <v>1341</v>
      </c>
      <c r="J134" s="337"/>
      <c r="K134" s="341"/>
      <c r="L134" s="184"/>
      <c r="M134" s="184"/>
    </row>
    <row r="135" spans="1:13" ht="51">
      <c r="A135" s="336">
        <v>25</v>
      </c>
      <c r="B135" s="337" t="s">
        <v>1342</v>
      </c>
      <c r="C135" s="87" t="s">
        <v>161</v>
      </c>
      <c r="D135" s="87" t="s">
        <v>1343</v>
      </c>
      <c r="E135" s="87"/>
      <c r="F135" s="336"/>
      <c r="G135" s="130" t="s">
        <v>1344</v>
      </c>
      <c r="H135" s="175"/>
      <c r="I135" s="130" t="s">
        <v>1345</v>
      </c>
      <c r="J135" s="337"/>
      <c r="K135" s="341"/>
      <c r="L135" s="184"/>
      <c r="M135" s="184"/>
    </row>
    <row r="136" spans="1:13" ht="102">
      <c r="A136" s="343">
        <v>26</v>
      </c>
      <c r="B136" s="344" t="s">
        <v>1119</v>
      </c>
      <c r="C136" s="87" t="s">
        <v>1268</v>
      </c>
      <c r="D136" s="87" t="s">
        <v>1346</v>
      </c>
      <c r="E136" s="87" t="s">
        <v>1347</v>
      </c>
      <c r="F136" s="343"/>
      <c r="G136" s="130" t="s">
        <v>1348</v>
      </c>
      <c r="H136" s="175">
        <v>15000000</v>
      </c>
      <c r="I136" s="130" t="s">
        <v>1349</v>
      </c>
      <c r="J136" s="344"/>
      <c r="K136" s="341"/>
      <c r="L136" s="184"/>
      <c r="M136" s="184"/>
    </row>
    <row r="137" spans="1:13" ht="51">
      <c r="A137" s="352"/>
      <c r="B137" s="355" t="s">
        <v>1355</v>
      </c>
      <c r="C137" s="87" t="s">
        <v>360</v>
      </c>
      <c r="D137" s="87" t="s">
        <v>1356</v>
      </c>
      <c r="E137" s="87" t="s">
        <v>1357</v>
      </c>
      <c r="F137" s="352"/>
      <c r="G137" s="130" t="s">
        <v>1358</v>
      </c>
      <c r="H137" s="175"/>
      <c r="I137" s="130" t="s">
        <v>1359</v>
      </c>
      <c r="J137" s="355"/>
      <c r="K137" s="341"/>
      <c r="L137" s="184"/>
      <c r="M137" s="184"/>
    </row>
    <row r="138" spans="1:13" ht="51">
      <c r="A138" s="343">
        <v>27</v>
      </c>
      <c r="B138" s="183" t="s">
        <v>1350</v>
      </c>
      <c r="C138" s="84" t="s">
        <v>35</v>
      </c>
      <c r="D138" s="183" t="s">
        <v>1351</v>
      </c>
      <c r="E138" s="84" t="s">
        <v>1149</v>
      </c>
      <c r="F138" s="187"/>
      <c r="G138" s="130" t="s">
        <v>1352</v>
      </c>
      <c r="H138" s="192">
        <v>150000000</v>
      </c>
      <c r="I138" s="125" t="s">
        <v>1353</v>
      </c>
      <c r="J138" s="184"/>
      <c r="K138" s="184"/>
      <c r="L138" s="184"/>
      <c r="M138" s="184"/>
    </row>
    <row r="139" spans="1:13">
      <c r="A139" s="159"/>
      <c r="B139" s="137"/>
      <c r="C139" s="137"/>
      <c r="D139" s="137"/>
      <c r="E139" s="137"/>
      <c r="F139" s="160"/>
      <c r="G139" s="161"/>
      <c r="H139" s="138">
        <f>SUM(H9:H138)</f>
        <v>2316100000</v>
      </c>
      <c r="I139" s="169"/>
      <c r="J139" s="137"/>
    </row>
    <row r="140" spans="1:13" ht="15">
      <c r="A140" s="159"/>
      <c r="B140" s="137"/>
      <c r="C140" s="162" t="s">
        <v>359</v>
      </c>
      <c r="D140" s="163"/>
      <c r="E140" s="137"/>
      <c r="F140" s="160"/>
      <c r="G140" s="161"/>
      <c r="H140" s="138"/>
      <c r="I140" s="169"/>
      <c r="J140" s="137"/>
    </row>
    <row r="141" spans="1:13" ht="15">
      <c r="A141" s="159"/>
      <c r="B141" s="137"/>
      <c r="C141" s="162" t="s">
        <v>360</v>
      </c>
      <c r="D141" s="163">
        <v>12</v>
      </c>
      <c r="E141" s="137"/>
      <c r="F141" s="160"/>
      <c r="G141" s="161"/>
      <c r="H141" s="138"/>
      <c r="I141" s="169"/>
      <c r="J141" s="137"/>
    </row>
    <row r="142" spans="1:13" ht="15">
      <c r="A142" s="159"/>
      <c r="B142" s="137"/>
      <c r="C142" s="309" t="s">
        <v>1307</v>
      </c>
      <c r="D142" s="163">
        <v>5</v>
      </c>
      <c r="E142" s="137"/>
      <c r="F142" s="160"/>
      <c r="G142" s="161"/>
      <c r="H142" s="138"/>
      <c r="I142" s="169" t="s">
        <v>1369</v>
      </c>
      <c r="J142" s="137">
        <v>139</v>
      </c>
    </row>
    <row r="143" spans="1:13">
      <c r="C143" s="133" t="s">
        <v>239</v>
      </c>
      <c r="D143" s="323">
        <v>3</v>
      </c>
    </row>
    <row r="144" spans="1:13">
      <c r="C144" s="133" t="s">
        <v>1112</v>
      </c>
      <c r="D144" s="323">
        <v>0</v>
      </c>
    </row>
    <row r="145" spans="1:13" ht="15">
      <c r="A145" s="159"/>
      <c r="B145" s="137"/>
      <c r="C145" s="309" t="s">
        <v>361</v>
      </c>
      <c r="D145" s="163">
        <v>0</v>
      </c>
      <c r="E145" s="137"/>
      <c r="F145" s="160"/>
      <c r="G145" s="161"/>
      <c r="H145" s="138"/>
      <c r="I145" s="169"/>
      <c r="J145" s="137"/>
    </row>
    <row r="146" spans="1:13" ht="15">
      <c r="A146" s="159"/>
      <c r="B146" s="137"/>
      <c r="C146" s="309" t="s">
        <v>1308</v>
      </c>
      <c r="D146" s="163">
        <v>7</v>
      </c>
      <c r="E146" s="137"/>
      <c r="F146" s="160"/>
      <c r="G146" s="161"/>
      <c r="H146" s="138"/>
      <c r="I146" s="169"/>
      <c r="J146" s="137"/>
    </row>
    <row r="147" spans="1:13">
      <c r="A147" s="159"/>
      <c r="B147" s="137"/>
      <c r="C147" s="137" t="s">
        <v>1094</v>
      </c>
      <c r="D147" s="159">
        <f>SUM(D141:D146)</f>
        <v>27</v>
      </c>
      <c r="E147" s="137"/>
      <c r="F147" s="160"/>
      <c r="G147" s="161"/>
      <c r="H147" s="138"/>
      <c r="I147" s="169"/>
      <c r="J147" s="137"/>
    </row>
    <row r="148" spans="1:13" ht="41.1" customHeight="1">
      <c r="A148" s="159"/>
      <c r="B148" s="137"/>
      <c r="C148" s="137"/>
      <c r="D148" s="137"/>
      <c r="E148" s="137"/>
      <c r="F148" s="160"/>
      <c r="G148" s="161"/>
      <c r="H148" s="138"/>
      <c r="I148" s="169"/>
      <c r="J148" s="137"/>
    </row>
    <row r="149" spans="1:13" ht="41.1" customHeight="1">
      <c r="A149" s="159"/>
      <c r="B149" s="137"/>
      <c r="C149" s="137"/>
      <c r="D149" s="137"/>
      <c r="E149" s="137"/>
      <c r="F149" s="160"/>
      <c r="G149" s="161"/>
      <c r="H149" s="138"/>
      <c r="I149" s="169"/>
      <c r="J149" s="137"/>
    </row>
    <row r="150" spans="1:13" ht="15">
      <c r="A150" s="159"/>
      <c r="B150" s="137"/>
      <c r="C150" s="309"/>
      <c r="D150" s="163"/>
      <c r="E150" s="137"/>
      <c r="F150" s="160"/>
      <c r="G150" s="161"/>
      <c r="H150" s="138"/>
      <c r="I150" s="169"/>
      <c r="J150" s="137"/>
    </row>
    <row r="151" spans="1:13" ht="41.1" customHeight="1">
      <c r="A151" s="159"/>
      <c r="B151" s="137"/>
      <c r="C151" s="137"/>
      <c r="D151" s="137"/>
      <c r="E151" s="137"/>
      <c r="F151" s="159"/>
      <c r="G151" s="161"/>
      <c r="H151" s="138"/>
      <c r="I151" s="169"/>
      <c r="J151" s="137"/>
    </row>
    <row r="152" spans="1:13" ht="41.1" customHeight="1">
      <c r="A152" s="159"/>
      <c r="B152" s="137"/>
      <c r="C152" s="137"/>
      <c r="D152" s="137"/>
      <c r="E152" s="137"/>
      <c r="F152" s="159"/>
      <c r="G152" s="161"/>
      <c r="H152" s="138"/>
      <c r="I152" s="169"/>
      <c r="J152" s="137"/>
    </row>
    <row r="153" spans="1:13" ht="41.1" customHeight="1">
      <c r="A153" s="159"/>
      <c r="B153" s="137"/>
      <c r="C153" s="137"/>
      <c r="D153" s="137"/>
      <c r="E153" s="137"/>
      <c r="F153" s="159"/>
      <c r="G153" s="161"/>
      <c r="H153" s="138"/>
      <c r="I153" s="169"/>
      <c r="J153" s="137"/>
    </row>
    <row r="154" spans="1:13" ht="41.1" customHeight="1">
      <c r="A154" s="159"/>
      <c r="B154" s="137"/>
      <c r="C154" s="137"/>
      <c r="D154" s="137"/>
      <c r="E154" s="137"/>
      <c r="F154" s="159"/>
      <c r="G154" s="161"/>
      <c r="H154" s="138"/>
      <c r="I154" s="169"/>
      <c r="J154" s="137"/>
    </row>
    <row r="155" spans="1:13" ht="41.1" customHeight="1">
      <c r="A155" s="159"/>
      <c r="B155" s="137"/>
      <c r="C155" s="137"/>
      <c r="D155" s="137"/>
      <c r="E155" s="137"/>
      <c r="F155" s="160"/>
      <c r="G155" s="164"/>
      <c r="H155" s="138"/>
      <c r="I155" s="170"/>
      <c r="J155" s="137"/>
    </row>
    <row r="156" spans="1:13" s="487" customFormat="1" ht="15" customHeight="1">
      <c r="A156" s="485" t="s">
        <v>241</v>
      </c>
      <c r="B156" s="486"/>
      <c r="C156" s="486"/>
      <c r="D156" s="486"/>
      <c r="E156" s="486"/>
      <c r="F156" s="486"/>
      <c r="G156" s="486"/>
      <c r="H156" s="486"/>
      <c r="I156" s="486"/>
      <c r="J156" s="486"/>
      <c r="K156" s="486"/>
      <c r="L156" s="486"/>
      <c r="M156" s="486"/>
    </row>
    <row r="182" spans="8:8">
      <c r="H182" s="134">
        <f>24+57</f>
        <v>81</v>
      </c>
    </row>
  </sheetData>
  <mergeCells count="44">
    <mergeCell ref="H5:H7"/>
    <mergeCell ref="I5:I7"/>
    <mergeCell ref="J5:J7"/>
    <mergeCell ref="E6:E7"/>
    <mergeCell ref="F6:F7"/>
    <mergeCell ref="A156:XFD156"/>
    <mergeCell ref="M5:M7"/>
    <mergeCell ref="A1:J1"/>
    <mergeCell ref="A2:J2"/>
    <mergeCell ref="A3:J3"/>
    <mergeCell ref="A4:C4"/>
    <mergeCell ref="A5:A7"/>
    <mergeCell ref="B5:B7"/>
    <mergeCell ref="C5:C7"/>
    <mergeCell ref="D5:D7"/>
    <mergeCell ref="E5:F5"/>
    <mergeCell ref="G5:G7"/>
    <mergeCell ref="D121:D123"/>
    <mergeCell ref="C121:C123"/>
    <mergeCell ref="B121:B123"/>
    <mergeCell ref="A121:A123"/>
    <mergeCell ref="H121:H123"/>
    <mergeCell ref="I121:I123"/>
    <mergeCell ref="M121:M123"/>
    <mergeCell ref="J121:J123"/>
    <mergeCell ref="B95:B96"/>
    <mergeCell ref="C95:C96"/>
    <mergeCell ref="D95:D96"/>
    <mergeCell ref="G95:G96"/>
    <mergeCell ref="H95:H96"/>
    <mergeCell ref="M95:M96"/>
    <mergeCell ref="B90:B93"/>
    <mergeCell ref="A90:A93"/>
    <mergeCell ref="C90:C93"/>
    <mergeCell ref="D90:D93"/>
    <mergeCell ref="G90:G93"/>
    <mergeCell ref="A95:A96"/>
    <mergeCell ref="I95:I96"/>
    <mergeCell ref="J95:J96"/>
    <mergeCell ref="B98:B115"/>
    <mergeCell ref="A98:A115"/>
    <mergeCell ref="C98:C115"/>
    <mergeCell ref="D98:D115"/>
    <mergeCell ref="H98:H115"/>
  </mergeCells>
  <pageMargins left="0.23958333333333301" right="0.33958333333333302" top="0.389583333333333" bottom="0.33958333333333302" header="0.3" footer="0.3"/>
  <pageSetup paperSize="256" scale="90" orientation="landscape" r:id="rId1"/>
</worksheet>
</file>

<file path=xl/worksheets/sheet15.xml><?xml version="1.0" encoding="utf-8"?>
<worksheet xmlns="http://schemas.openxmlformats.org/spreadsheetml/2006/main" xmlns:r="http://schemas.openxmlformats.org/officeDocument/2006/relationships">
  <dimension ref="A1:Q62"/>
  <sheetViews>
    <sheetView tabSelected="1" workbookViewId="0">
      <selection activeCell="F17" sqref="F17"/>
    </sheetView>
  </sheetViews>
  <sheetFormatPr defaultColWidth="9" defaultRowHeight="15"/>
  <cols>
    <col min="1" max="1" width="3.5703125" customWidth="1"/>
    <col min="2" max="2" width="18.42578125" customWidth="1"/>
    <col min="3" max="3" width="11.7109375" customWidth="1"/>
    <col min="4" max="4" width="11.85546875" customWidth="1"/>
    <col min="5" max="6" width="12" customWidth="1"/>
    <col min="7" max="7" width="10.7109375" customWidth="1"/>
    <col min="8" max="8" width="12.5703125" bestFit="1" customWidth="1"/>
    <col min="9" max="9" width="5.140625" bestFit="1" customWidth="1"/>
    <col min="10" max="10" width="14.28515625" bestFit="1" customWidth="1"/>
    <col min="11" max="11" width="12.5703125" bestFit="1" customWidth="1"/>
    <col min="12" max="12" width="14.28515625" customWidth="1"/>
    <col min="13" max="14" width="14.28515625" bestFit="1" customWidth="1"/>
    <col min="15" max="15" width="10.28515625" customWidth="1"/>
  </cols>
  <sheetData>
    <row r="1" spans="1:17">
      <c r="A1" s="440" t="s">
        <v>1097</v>
      </c>
      <c r="B1" s="440"/>
      <c r="C1" s="440"/>
      <c r="D1" s="440"/>
      <c r="E1" s="440"/>
      <c r="F1" s="440"/>
      <c r="G1" s="440"/>
      <c r="H1" s="440"/>
      <c r="I1" s="440"/>
      <c r="J1" s="440"/>
      <c r="K1" s="440"/>
      <c r="L1" s="440"/>
      <c r="M1" s="440"/>
      <c r="N1" s="440"/>
      <c r="O1" s="440"/>
      <c r="P1" s="440"/>
    </row>
    <row r="2" spans="1:17" ht="15.75" thickBot="1"/>
    <row r="3" spans="1:17" s="1" customFormat="1">
      <c r="A3" s="441" t="s">
        <v>1098</v>
      </c>
      <c r="B3" s="444" t="s">
        <v>1099</v>
      </c>
      <c r="C3" s="627" t="s">
        <v>1100</v>
      </c>
      <c r="D3" s="628"/>
      <c r="E3" s="628"/>
      <c r="F3" s="628"/>
      <c r="G3" s="628"/>
      <c r="H3" s="628"/>
      <c r="I3" s="628"/>
      <c r="J3" s="628"/>
      <c r="K3" s="629"/>
      <c r="L3" s="4"/>
      <c r="M3" s="299"/>
      <c r="N3" s="299"/>
      <c r="O3" s="451" t="s">
        <v>1101</v>
      </c>
    </row>
    <row r="4" spans="1:17" s="1" customFormat="1">
      <c r="A4" s="443"/>
      <c r="B4" s="446"/>
      <c r="C4" s="10" t="s">
        <v>1102</v>
      </c>
      <c r="D4" s="10" t="s">
        <v>1103</v>
      </c>
      <c r="E4" s="10" t="s">
        <v>1104</v>
      </c>
      <c r="F4" s="10" t="s">
        <v>1105</v>
      </c>
      <c r="G4" s="10" t="s">
        <v>1106</v>
      </c>
      <c r="H4" s="10" t="s">
        <v>1107</v>
      </c>
      <c r="I4" s="10" t="s">
        <v>1108</v>
      </c>
      <c r="J4" s="10" t="s">
        <v>1109</v>
      </c>
      <c r="K4" s="10" t="s">
        <v>1110</v>
      </c>
      <c r="L4" s="10" t="s">
        <v>1111</v>
      </c>
      <c r="M4" s="311" t="s">
        <v>1116</v>
      </c>
      <c r="N4" s="311" t="s">
        <v>1117</v>
      </c>
      <c r="O4" s="625"/>
    </row>
    <row r="5" spans="1:17" s="2" customFormat="1">
      <c r="A5" s="17"/>
      <c r="B5" s="5"/>
      <c r="C5" s="5"/>
      <c r="D5" s="5"/>
      <c r="E5" s="5"/>
      <c r="F5" s="5"/>
      <c r="G5" s="5"/>
      <c r="H5" s="5"/>
      <c r="I5" s="5"/>
      <c r="J5" s="5"/>
      <c r="K5" s="5"/>
      <c r="L5" s="5"/>
      <c r="M5" s="5"/>
      <c r="N5" s="5"/>
      <c r="O5" s="5"/>
    </row>
    <row r="6" spans="1:17" ht="26.25" customHeight="1">
      <c r="A6" s="8">
        <v>1</v>
      </c>
      <c r="B6" s="9" t="s">
        <v>676</v>
      </c>
      <c r="C6" s="10">
        <f>JAN!D29</f>
        <v>15</v>
      </c>
      <c r="D6" s="10">
        <f>FEB!C40</f>
        <v>18</v>
      </c>
      <c r="E6" s="10">
        <f>MARET!C34</f>
        <v>12</v>
      </c>
      <c r="F6" s="10">
        <f>APRIL!D37</f>
        <v>12</v>
      </c>
      <c r="G6" s="10">
        <f>MEI!E17</f>
        <v>1</v>
      </c>
      <c r="H6" s="10">
        <f>JUNI!D23</f>
        <v>4</v>
      </c>
      <c r="I6" s="10">
        <f>JULI!D15</f>
        <v>0</v>
      </c>
      <c r="J6" s="10">
        <f>AGS!D19</f>
        <v>1</v>
      </c>
      <c r="K6" s="10">
        <f>SEPT!E18</f>
        <v>1</v>
      </c>
      <c r="L6" s="19">
        <f>OKT!D201</f>
        <v>48</v>
      </c>
      <c r="M6" s="19">
        <f>'NOV FIT'!C51</f>
        <v>11</v>
      </c>
      <c r="N6" s="19">
        <f>DES!D141</f>
        <v>12</v>
      </c>
      <c r="O6" s="7">
        <f>SUM(C6:N6)</f>
        <v>135</v>
      </c>
    </row>
    <row r="7" spans="1:17" ht="26.25" customHeight="1">
      <c r="A7" s="8">
        <v>2</v>
      </c>
      <c r="B7" s="9" t="s">
        <v>1112</v>
      </c>
      <c r="C7" s="10">
        <f>JAN!D34</f>
        <v>0</v>
      </c>
      <c r="D7" s="10">
        <f>FEB!C45</f>
        <v>0</v>
      </c>
      <c r="E7" s="10">
        <f>MARET!C37</f>
        <v>1</v>
      </c>
      <c r="F7" s="10">
        <f>APRIL!D41</f>
        <v>0</v>
      </c>
      <c r="G7" s="18">
        <f>MEI!E21</f>
        <v>0</v>
      </c>
      <c r="H7" s="18">
        <f>JUNI!D27</f>
        <v>0</v>
      </c>
      <c r="I7" s="18">
        <f>JULI!D18</f>
        <v>0</v>
      </c>
      <c r="J7" s="18">
        <f>AGS!D22</f>
        <v>0</v>
      </c>
      <c r="K7" s="18">
        <f>SEPT!E21</f>
        <v>0</v>
      </c>
      <c r="L7" s="322">
        <f>OKT!D202</f>
        <v>1</v>
      </c>
      <c r="M7" s="321">
        <f>'NOV FIT'!C54</f>
        <v>2</v>
      </c>
      <c r="N7" s="267">
        <f>DES!D144</f>
        <v>0</v>
      </c>
      <c r="O7" s="7">
        <f t="shared" ref="O7:O9" si="0">SUM(C7:N7)</f>
        <v>4</v>
      </c>
    </row>
    <row r="8" spans="1:17" ht="30.75" customHeight="1">
      <c r="A8" s="8">
        <v>3</v>
      </c>
      <c r="B8" s="347" t="s">
        <v>1113</v>
      </c>
      <c r="C8" s="10">
        <f>JAN!D31</f>
        <v>1</v>
      </c>
      <c r="D8" s="10">
        <f>FEB!C43</f>
        <v>0</v>
      </c>
      <c r="E8" s="10">
        <f>MARET!C36</f>
        <v>2</v>
      </c>
      <c r="F8" s="10">
        <f>APRIL!D40</f>
        <v>0</v>
      </c>
      <c r="G8" s="10">
        <f>MEI!E20</f>
        <v>0</v>
      </c>
      <c r="H8" s="10">
        <f>JUNI!D26</f>
        <v>0</v>
      </c>
      <c r="I8" s="10">
        <f>JULI!D17</f>
        <v>0</v>
      </c>
      <c r="J8" s="10">
        <f>AGS!D21</f>
        <v>0</v>
      </c>
      <c r="K8" s="10">
        <f>SEPT!E20</f>
        <v>0</v>
      </c>
      <c r="L8" s="268">
        <f>OKT!D203</f>
        <v>0</v>
      </c>
      <c r="M8" s="268">
        <f>'NOV FIT'!C55</f>
        <v>1</v>
      </c>
      <c r="N8" s="268">
        <f>DES!D146</f>
        <v>7</v>
      </c>
      <c r="O8" s="7">
        <f t="shared" si="0"/>
        <v>11</v>
      </c>
    </row>
    <row r="9" spans="1:17" ht="26.25" customHeight="1">
      <c r="A9" s="313">
        <v>4</v>
      </c>
      <c r="B9" s="314" t="s">
        <v>1114</v>
      </c>
      <c r="C9" s="315">
        <f>JAN!D30</f>
        <v>2</v>
      </c>
      <c r="D9" s="315">
        <f>FEB!C41</f>
        <v>2</v>
      </c>
      <c r="E9" s="315">
        <f>MARET!C35</f>
        <v>4</v>
      </c>
      <c r="F9" s="315">
        <f>APRIL!D38</f>
        <v>5</v>
      </c>
      <c r="G9" s="315">
        <f>MEI!E18</f>
        <v>3</v>
      </c>
      <c r="H9" s="315">
        <f>JUNI!D24</f>
        <v>6</v>
      </c>
      <c r="I9" s="315">
        <f>JULI!D16</f>
        <v>3</v>
      </c>
      <c r="J9" s="315">
        <f>AGS!D20</f>
        <v>1</v>
      </c>
      <c r="K9" s="315">
        <f>SEPT!E19</f>
        <v>3</v>
      </c>
      <c r="L9" s="316">
        <f>OKT!D200</f>
        <v>3</v>
      </c>
      <c r="M9" s="316">
        <f>'NOV FIT'!C52</f>
        <v>3</v>
      </c>
      <c r="N9" s="316">
        <f>DES!D143</f>
        <v>3</v>
      </c>
      <c r="O9" s="7">
        <f t="shared" si="0"/>
        <v>38</v>
      </c>
    </row>
    <row r="10" spans="1:17" ht="26.25" customHeight="1">
      <c r="A10" s="319">
        <v>5</v>
      </c>
      <c r="B10" s="320" t="s">
        <v>1309</v>
      </c>
      <c r="C10" s="315">
        <f>JAN!D32</f>
        <v>0</v>
      </c>
      <c r="D10" s="315">
        <f>FEB!C42</f>
        <v>1</v>
      </c>
      <c r="E10" s="315">
        <f>MARET!C38</f>
        <v>0</v>
      </c>
      <c r="F10" s="315">
        <f>APRIL!D39</f>
        <v>0</v>
      </c>
      <c r="G10" s="315">
        <f>MEI!E19</f>
        <v>1</v>
      </c>
      <c r="H10" s="315">
        <f>JUNI!D25</f>
        <v>0</v>
      </c>
      <c r="I10" s="315">
        <f>JULI!D19</f>
        <v>0</v>
      </c>
      <c r="J10" s="315">
        <f>AGS!D23</f>
        <v>2</v>
      </c>
      <c r="K10" s="315">
        <f>SEPT!E22</f>
        <v>0</v>
      </c>
      <c r="L10" s="316">
        <f>OKT!D204</f>
        <v>0</v>
      </c>
      <c r="M10" s="316">
        <f>'NOV FIT'!C53</f>
        <v>2</v>
      </c>
      <c r="N10" s="316">
        <f>DES!D145</f>
        <v>0</v>
      </c>
      <c r="O10" s="7">
        <f>SUM(C10:N10)</f>
        <v>6</v>
      </c>
    </row>
    <row r="11" spans="1:17" ht="26.25" customHeight="1">
      <c r="A11" s="319">
        <v>6</v>
      </c>
      <c r="B11" s="320" t="s">
        <v>1311</v>
      </c>
      <c r="C11" s="315">
        <v>0</v>
      </c>
      <c r="D11" s="315">
        <v>0</v>
      </c>
      <c r="E11" s="315">
        <v>0</v>
      </c>
      <c r="F11" s="315">
        <v>0</v>
      </c>
      <c r="G11" s="315">
        <v>0</v>
      </c>
      <c r="H11" s="315">
        <v>0</v>
      </c>
      <c r="I11" s="315">
        <v>0</v>
      </c>
      <c r="J11" s="315">
        <v>0</v>
      </c>
      <c r="K11" s="315">
        <v>0</v>
      </c>
      <c r="L11" s="316">
        <v>0</v>
      </c>
      <c r="M11" s="316">
        <v>0</v>
      </c>
      <c r="N11" s="316">
        <f>DES!D142</f>
        <v>5</v>
      </c>
      <c r="O11" s="7">
        <f>SUM(C11:N11)</f>
        <v>5</v>
      </c>
    </row>
    <row r="12" spans="1:17">
      <c r="A12" s="317"/>
      <c r="B12" s="318" t="s">
        <v>1094</v>
      </c>
      <c r="C12" s="5">
        <f>SUM(C6:C11)</f>
        <v>18</v>
      </c>
      <c r="D12" s="5">
        <f t="shared" ref="D12:N12" si="1">SUM(D6:D11)</f>
        <v>21</v>
      </c>
      <c r="E12" s="5">
        <f t="shared" si="1"/>
        <v>19</v>
      </c>
      <c r="F12" s="5">
        <f t="shared" si="1"/>
        <v>17</v>
      </c>
      <c r="G12" s="5">
        <f t="shared" si="1"/>
        <v>5</v>
      </c>
      <c r="H12" s="5">
        <f t="shared" si="1"/>
        <v>10</v>
      </c>
      <c r="I12" s="5">
        <f t="shared" si="1"/>
        <v>3</v>
      </c>
      <c r="J12" s="5">
        <f t="shared" si="1"/>
        <v>4</v>
      </c>
      <c r="K12" s="5">
        <f t="shared" si="1"/>
        <v>4</v>
      </c>
      <c r="L12" s="5">
        <f t="shared" si="1"/>
        <v>52</v>
      </c>
      <c r="M12" s="5">
        <f t="shared" si="1"/>
        <v>19</v>
      </c>
      <c r="N12" s="5">
        <f t="shared" si="1"/>
        <v>27</v>
      </c>
      <c r="O12" s="349">
        <f>SUM(O6:O11)</f>
        <v>199</v>
      </c>
      <c r="Q12" s="312" t="s">
        <v>1312</v>
      </c>
    </row>
    <row r="13" spans="1:17">
      <c r="A13" s="317"/>
      <c r="B13" s="435" t="s">
        <v>1370</v>
      </c>
      <c r="C13" s="5">
        <f>JAN!I29</f>
        <v>6</v>
      </c>
      <c r="D13" s="5">
        <f>FEB!H39</f>
        <v>5</v>
      </c>
      <c r="E13" s="436">
        <f>MARET!H34</f>
        <v>9</v>
      </c>
      <c r="F13" s="436">
        <f>APRIL!H37</f>
        <v>12</v>
      </c>
      <c r="G13" s="436">
        <f>MEI!H17</f>
        <v>5</v>
      </c>
      <c r="H13" s="436">
        <f>JUNI!H23</f>
        <v>5</v>
      </c>
      <c r="I13" s="5">
        <f>JULI!I15</f>
        <v>4</v>
      </c>
      <c r="J13" s="436">
        <f>AGS!H16</f>
        <v>19</v>
      </c>
      <c r="K13" s="436">
        <f>SEPT!H17</f>
        <v>4</v>
      </c>
      <c r="L13" s="5">
        <f>OKT!I200</f>
        <v>130</v>
      </c>
      <c r="M13" s="5">
        <f>'NOV FIT'!J52</f>
        <v>28</v>
      </c>
      <c r="N13" s="5">
        <f>DES!J142</f>
        <v>139</v>
      </c>
      <c r="O13" s="439">
        <f>C13+D13+E13+F13+G13+H13+I13+J13+K13+L13+M13+N13</f>
        <v>366</v>
      </c>
      <c r="Q13" s="312"/>
    </row>
    <row r="14" spans="1:17">
      <c r="A14" s="317"/>
      <c r="B14" s="318" t="s">
        <v>1314</v>
      </c>
      <c r="C14" s="438">
        <f>JAN!H27</f>
        <v>532500000</v>
      </c>
      <c r="D14" s="438">
        <f>FEB!H37</f>
        <v>836500000</v>
      </c>
      <c r="E14" s="438">
        <f>MARET!H30</f>
        <v>990000000</v>
      </c>
      <c r="F14" s="438">
        <f>APRIL!H35</f>
        <v>815500000</v>
      </c>
      <c r="G14" s="438">
        <f>MEI!H15</f>
        <v>17500000</v>
      </c>
      <c r="H14" s="438">
        <f>JUNI!H21</f>
        <v>240000000</v>
      </c>
      <c r="I14" s="438">
        <f>JULI!H12</f>
        <v>0</v>
      </c>
      <c r="J14" s="438">
        <f>AGS!H12</f>
        <v>1094870000</v>
      </c>
      <c r="K14" s="438">
        <f>SEPT!H15</f>
        <v>479200000</v>
      </c>
      <c r="L14" s="438">
        <f>OKT!J197</f>
        <v>3003000000</v>
      </c>
      <c r="M14" s="438">
        <f>'NOV FIT'!J48</f>
        <v>1102000000</v>
      </c>
      <c r="N14" s="438">
        <f>DES!H139</f>
        <v>2316100000</v>
      </c>
      <c r="O14" s="350"/>
      <c r="Q14" s="312"/>
    </row>
    <row r="15" spans="1:17">
      <c r="A15" s="333"/>
      <c r="D15" s="335"/>
      <c r="E15" s="335"/>
      <c r="F15" s="335"/>
      <c r="G15" s="335"/>
      <c r="H15" s="335"/>
      <c r="I15" s="335"/>
      <c r="J15" s="335"/>
      <c r="K15" s="335"/>
      <c r="L15" s="335"/>
      <c r="M15" s="335"/>
      <c r="N15" s="335"/>
      <c r="O15" s="351"/>
      <c r="Q15" s="312">
        <f>SUM(C12:N12)</f>
        <v>199</v>
      </c>
    </row>
    <row r="17" spans="2:3" ht="30">
      <c r="B17" s="437" t="s">
        <v>1371</v>
      </c>
      <c r="C17" s="433">
        <f>JAN!I29+FEB!H39+MARET!H34+APRIL!H37+MEI!H17+JUNI!H23+JULI!I15+AGS!H16+SEPT!H17+OKT!I200+'NOV FIT'!J52+DES!J142</f>
        <v>366</v>
      </c>
    </row>
    <row r="18" spans="2:3">
      <c r="B18" s="334" t="s">
        <v>1315</v>
      </c>
      <c r="C18" s="335">
        <v>199</v>
      </c>
    </row>
    <row r="19" spans="2:3" ht="30">
      <c r="B19" s="348" t="s">
        <v>1316</v>
      </c>
      <c r="C19" s="300">
        <v>15</v>
      </c>
    </row>
    <row r="20" spans="2:3">
      <c r="B20" s="348"/>
      <c r="C20" s="345"/>
    </row>
    <row r="21" spans="2:3">
      <c r="B21" s="348"/>
      <c r="C21" s="345"/>
    </row>
    <row r="22" spans="2:3">
      <c r="B22" s="348"/>
      <c r="C22" s="345"/>
    </row>
    <row r="23" spans="2:3">
      <c r="B23" s="348"/>
      <c r="C23" s="345"/>
    </row>
    <row r="24" spans="2:3">
      <c r="B24" s="348"/>
      <c r="C24" s="345"/>
    </row>
    <row r="25" spans="2:3">
      <c r="B25" s="348"/>
      <c r="C25" s="345"/>
    </row>
    <row r="26" spans="2:3">
      <c r="B26" s="348"/>
      <c r="C26" s="345"/>
    </row>
    <row r="27" spans="2:3">
      <c r="B27" s="348"/>
      <c r="C27" s="345"/>
    </row>
    <row r="28" spans="2:3">
      <c r="B28" s="348"/>
      <c r="C28" s="345"/>
    </row>
    <row r="29" spans="2:3">
      <c r="B29" s="348"/>
      <c r="C29" s="345"/>
    </row>
    <row r="30" spans="2:3">
      <c r="B30" s="348"/>
      <c r="C30" s="345"/>
    </row>
    <row r="31" spans="2:3">
      <c r="B31" s="348"/>
      <c r="C31" s="345"/>
    </row>
    <row r="32" spans="2:3">
      <c r="B32" s="348"/>
      <c r="C32" s="345"/>
    </row>
    <row r="33" spans="1:17">
      <c r="B33" s="348"/>
      <c r="C33" s="345"/>
    </row>
    <row r="34" spans="1:17">
      <c r="B34" s="348"/>
      <c r="C34" s="345"/>
    </row>
    <row r="35" spans="1:17">
      <c r="B35" s="348"/>
      <c r="C35" s="345"/>
    </row>
    <row r="36" spans="1:17">
      <c r="B36" s="348"/>
      <c r="C36" s="345"/>
    </row>
    <row r="37" spans="1:17">
      <c r="B37" s="348"/>
      <c r="C37" s="345"/>
    </row>
    <row r="38" spans="1:17">
      <c r="A38" s="440" t="s">
        <v>1115</v>
      </c>
      <c r="B38" s="440"/>
      <c r="C38" s="440"/>
      <c r="D38" s="440"/>
      <c r="E38" s="440"/>
      <c r="F38" s="440"/>
      <c r="G38" s="440"/>
      <c r="H38" s="440"/>
      <c r="I38" s="440"/>
      <c r="J38" s="440"/>
      <c r="K38" s="440"/>
      <c r="L38" s="440"/>
      <c r="M38" s="440"/>
      <c r="N38" s="440"/>
      <c r="O38" s="440"/>
      <c r="P38" s="440"/>
    </row>
    <row r="40" spans="1:17" s="1" customFormat="1">
      <c r="A40" s="441" t="s">
        <v>1098</v>
      </c>
      <c r="B40" s="444" t="s">
        <v>1099</v>
      </c>
      <c r="C40" s="447" t="s">
        <v>1100</v>
      </c>
      <c r="D40" s="448"/>
      <c r="E40" s="448"/>
      <c r="F40" s="448"/>
      <c r="G40" s="448"/>
      <c r="H40" s="448"/>
      <c r="I40" s="448"/>
      <c r="J40" s="448"/>
      <c r="K40" s="448"/>
      <c r="L40" s="448"/>
      <c r="M40" s="448"/>
      <c r="N40" s="448"/>
      <c r="O40" s="626"/>
      <c r="P40" s="451" t="s">
        <v>1101</v>
      </c>
    </row>
    <row r="41" spans="1:17" s="1" customFormat="1">
      <c r="A41" s="443"/>
      <c r="B41" s="446"/>
      <c r="C41" s="10" t="s">
        <v>1102</v>
      </c>
      <c r="D41" s="10" t="s">
        <v>1103</v>
      </c>
      <c r="E41" s="10" t="s">
        <v>1104</v>
      </c>
      <c r="F41" s="10" t="s">
        <v>1105</v>
      </c>
      <c r="G41" s="10" t="s">
        <v>1106</v>
      </c>
      <c r="H41" s="10" t="s">
        <v>1107</v>
      </c>
      <c r="I41" s="10" t="s">
        <v>1108</v>
      </c>
      <c r="J41" s="10" t="s">
        <v>1109</v>
      </c>
      <c r="K41" s="10" t="s">
        <v>1110</v>
      </c>
      <c r="L41" s="10"/>
      <c r="M41" s="10" t="s">
        <v>1111</v>
      </c>
      <c r="N41" s="10" t="s">
        <v>1116</v>
      </c>
      <c r="O41" s="10" t="s">
        <v>1117</v>
      </c>
      <c r="P41" s="625"/>
    </row>
    <row r="42" spans="1:17" s="2" customFormat="1">
      <c r="A42" s="17"/>
      <c r="B42" s="5"/>
      <c r="C42" s="5"/>
      <c r="D42" s="5"/>
      <c r="E42" s="5"/>
      <c r="F42" s="5"/>
      <c r="G42" s="5"/>
      <c r="H42" s="5"/>
      <c r="I42" s="5"/>
      <c r="J42" s="5"/>
      <c r="K42" s="5"/>
      <c r="L42" s="5"/>
      <c r="M42" s="5"/>
      <c r="N42" s="5"/>
      <c r="O42" s="5"/>
      <c r="P42" s="5"/>
    </row>
    <row r="43" spans="1:17" ht="26.25" customHeight="1">
      <c r="A43" s="8">
        <v>1</v>
      </c>
      <c r="B43" s="9" t="s">
        <v>676</v>
      </c>
      <c r="C43" s="10">
        <v>6</v>
      </c>
      <c r="D43" s="10">
        <v>9</v>
      </c>
      <c r="E43" s="10">
        <v>3</v>
      </c>
      <c r="F43" s="10">
        <v>3</v>
      </c>
      <c r="G43" s="10">
        <v>13</v>
      </c>
      <c r="H43" s="10">
        <v>8</v>
      </c>
      <c r="I43" s="10">
        <v>6</v>
      </c>
      <c r="J43" s="10">
        <v>4</v>
      </c>
      <c r="K43" s="10">
        <v>15</v>
      </c>
      <c r="L43" s="19"/>
      <c r="M43" s="19">
        <v>9</v>
      </c>
      <c r="N43" s="21">
        <v>17</v>
      </c>
      <c r="O43" s="22">
        <v>4</v>
      </c>
      <c r="P43" s="7">
        <f>SUM(C43:O43)</f>
        <v>97</v>
      </c>
    </row>
    <row r="44" spans="1:17" ht="26.25" customHeight="1">
      <c r="A44" s="8">
        <v>2</v>
      </c>
      <c r="B44" s="9" t="s">
        <v>1112</v>
      </c>
      <c r="C44" s="10">
        <f>JAN!D46</f>
        <v>0</v>
      </c>
      <c r="D44" s="10">
        <f>JAN!E46</f>
        <v>0</v>
      </c>
      <c r="E44" s="10">
        <v>2</v>
      </c>
      <c r="F44" s="10">
        <f>APRIL!D54</f>
        <v>0</v>
      </c>
      <c r="G44" s="18">
        <v>0</v>
      </c>
      <c r="H44" s="18">
        <v>0</v>
      </c>
      <c r="I44" s="23">
        <v>1</v>
      </c>
      <c r="J44" s="18">
        <v>0</v>
      </c>
      <c r="K44" s="18">
        <v>0</v>
      </c>
      <c r="L44" s="18"/>
      <c r="M44" s="18">
        <v>0</v>
      </c>
      <c r="N44" s="18">
        <v>0</v>
      </c>
      <c r="O44" s="18">
        <v>0</v>
      </c>
      <c r="P44" s="7">
        <f t="shared" ref="P44:P46" si="2">SUM(C44:O44)</f>
        <v>3</v>
      </c>
    </row>
    <row r="45" spans="1:17" ht="26.25" customHeight="1">
      <c r="A45" s="8">
        <v>3</v>
      </c>
      <c r="B45" s="9" t="s">
        <v>1113</v>
      </c>
      <c r="C45" s="10">
        <v>1</v>
      </c>
      <c r="D45" s="10">
        <v>1</v>
      </c>
      <c r="E45" s="10">
        <v>2</v>
      </c>
      <c r="F45" s="10">
        <v>3</v>
      </c>
      <c r="G45" s="10">
        <v>4</v>
      </c>
      <c r="H45" s="10">
        <f>JUNI!D38</f>
        <v>0</v>
      </c>
      <c r="I45" s="10">
        <f>JULI!D30</f>
        <v>0</v>
      </c>
      <c r="J45" s="10">
        <f>AGS!D34</f>
        <v>0</v>
      </c>
      <c r="K45" s="10">
        <v>1</v>
      </c>
      <c r="L45" s="10"/>
      <c r="M45" s="18">
        <v>0</v>
      </c>
      <c r="N45" s="22">
        <v>4</v>
      </c>
      <c r="O45" s="18">
        <v>0</v>
      </c>
      <c r="P45" s="7">
        <f t="shared" si="2"/>
        <v>16</v>
      </c>
    </row>
    <row r="46" spans="1:17" ht="26.25" customHeight="1">
      <c r="A46" s="12">
        <v>4</v>
      </c>
      <c r="B46" s="13" t="s">
        <v>1114</v>
      </c>
      <c r="C46" s="14">
        <v>3</v>
      </c>
      <c r="D46" s="14">
        <v>1</v>
      </c>
      <c r="E46" s="14">
        <v>1</v>
      </c>
      <c r="F46" s="14">
        <v>2</v>
      </c>
      <c r="G46" s="14">
        <v>1</v>
      </c>
      <c r="H46" s="14">
        <v>3</v>
      </c>
      <c r="I46" s="14">
        <v>1</v>
      </c>
      <c r="J46" s="14">
        <v>5</v>
      </c>
      <c r="K46" s="14">
        <v>1</v>
      </c>
      <c r="L46" s="20"/>
      <c r="M46" s="20">
        <v>3</v>
      </c>
      <c r="N46" s="22">
        <v>1</v>
      </c>
      <c r="O46" s="22">
        <v>2</v>
      </c>
      <c r="P46" s="7">
        <f t="shared" si="2"/>
        <v>24</v>
      </c>
    </row>
    <row r="48" spans="1:17">
      <c r="C48">
        <f>SUM(C43:C47)</f>
        <v>10</v>
      </c>
      <c r="D48">
        <f t="shared" ref="D48:P48" si="3">SUM(D43:D47)</f>
        <v>11</v>
      </c>
      <c r="E48">
        <f t="shared" si="3"/>
        <v>8</v>
      </c>
      <c r="F48">
        <f t="shared" si="3"/>
        <v>8</v>
      </c>
      <c r="G48">
        <f t="shared" si="3"/>
        <v>18</v>
      </c>
      <c r="H48">
        <f t="shared" si="3"/>
        <v>11</v>
      </c>
      <c r="I48">
        <f t="shared" si="3"/>
        <v>8</v>
      </c>
      <c r="J48">
        <f t="shared" si="3"/>
        <v>9</v>
      </c>
      <c r="K48">
        <f t="shared" si="3"/>
        <v>17</v>
      </c>
      <c r="M48">
        <f t="shared" si="3"/>
        <v>12</v>
      </c>
      <c r="N48">
        <f t="shared" si="3"/>
        <v>22</v>
      </c>
      <c r="O48">
        <f t="shared" si="3"/>
        <v>6</v>
      </c>
      <c r="P48" s="24">
        <f t="shared" si="3"/>
        <v>140</v>
      </c>
      <c r="Q48">
        <f>SUM(C48:O48)</f>
        <v>140</v>
      </c>
    </row>
    <row r="52" spans="1:16">
      <c r="A52" s="440" t="s">
        <v>1115</v>
      </c>
      <c r="B52" s="440"/>
      <c r="C52" s="440"/>
      <c r="D52" s="440"/>
      <c r="E52" s="440"/>
      <c r="F52" s="440"/>
      <c r="G52" s="440"/>
      <c r="H52" s="440"/>
      <c r="I52" s="440"/>
      <c r="J52" s="440"/>
      <c r="K52" s="440"/>
      <c r="L52" s="440"/>
      <c r="M52" s="440"/>
      <c r="N52" s="440"/>
      <c r="O52" s="440"/>
      <c r="P52" s="440"/>
    </row>
    <row r="54" spans="1:16">
      <c r="A54" s="441" t="s">
        <v>1098</v>
      </c>
      <c r="B54" s="444" t="s">
        <v>1099</v>
      </c>
      <c r="C54" s="447" t="s">
        <v>1100</v>
      </c>
      <c r="D54" s="448"/>
      <c r="E54" s="448"/>
      <c r="F54" s="448"/>
      <c r="G54" s="448"/>
      <c r="H54" s="448"/>
      <c r="I54" s="448"/>
      <c r="J54" s="448"/>
      <c r="K54" s="448"/>
      <c r="L54" s="448"/>
      <c r="M54" s="448"/>
      <c r="N54" s="448"/>
      <c r="O54" s="626"/>
      <c r="P54" s="451" t="s">
        <v>1101</v>
      </c>
    </row>
    <row r="55" spans="1:16">
      <c r="A55" s="443"/>
      <c r="B55" s="446"/>
      <c r="C55" s="10" t="s">
        <v>1102</v>
      </c>
      <c r="D55" s="10" t="s">
        <v>1103</v>
      </c>
      <c r="E55" s="10" t="s">
        <v>1104</v>
      </c>
      <c r="F55" s="10" t="s">
        <v>1105</v>
      </c>
      <c r="G55" s="10" t="s">
        <v>1106</v>
      </c>
      <c r="H55" s="10" t="s">
        <v>1107</v>
      </c>
      <c r="I55" s="10" t="s">
        <v>1108</v>
      </c>
      <c r="J55" s="10" t="s">
        <v>1109</v>
      </c>
      <c r="K55" s="10" t="s">
        <v>1110</v>
      </c>
      <c r="L55" s="10"/>
      <c r="M55" s="10" t="s">
        <v>1111</v>
      </c>
      <c r="N55" s="10" t="s">
        <v>1116</v>
      </c>
      <c r="O55" s="10" t="s">
        <v>1117</v>
      </c>
      <c r="P55" s="625"/>
    </row>
    <row r="56" spans="1:16">
      <c r="A56" s="17"/>
      <c r="B56" s="5"/>
      <c r="C56" s="5"/>
      <c r="D56" s="5"/>
      <c r="E56" s="5"/>
      <c r="F56" s="5"/>
      <c r="G56" s="5"/>
      <c r="H56" s="5"/>
      <c r="I56" s="5"/>
      <c r="J56" s="5"/>
      <c r="K56" s="5"/>
      <c r="L56" s="5"/>
      <c r="M56" s="5"/>
      <c r="N56" s="5"/>
      <c r="O56" s="5"/>
      <c r="P56" s="5"/>
    </row>
    <row r="57" spans="1:16">
      <c r="A57" s="8">
        <v>1</v>
      </c>
      <c r="B57" s="9" t="s">
        <v>676</v>
      </c>
      <c r="C57" s="10">
        <v>8</v>
      </c>
      <c r="D57" s="10">
        <v>9</v>
      </c>
      <c r="E57" s="10">
        <v>3</v>
      </c>
      <c r="F57" s="10">
        <v>3</v>
      </c>
      <c r="G57" s="10">
        <v>13</v>
      </c>
      <c r="H57" s="10">
        <v>8</v>
      </c>
      <c r="I57" s="10">
        <v>6</v>
      </c>
      <c r="J57" s="10">
        <v>4</v>
      </c>
      <c r="K57" s="10">
        <v>15</v>
      </c>
      <c r="L57" s="19"/>
      <c r="M57" s="19">
        <v>9</v>
      </c>
      <c r="N57" s="21">
        <v>17</v>
      </c>
      <c r="O57" s="22">
        <v>5</v>
      </c>
      <c r="P57" s="7">
        <f>SUM(C57:O57)</f>
        <v>100</v>
      </c>
    </row>
    <row r="58" spans="1:16">
      <c r="A58" s="8">
        <v>2</v>
      </c>
      <c r="B58" s="9" t="s">
        <v>1112</v>
      </c>
      <c r="C58" s="10">
        <f>JAN!D60</f>
        <v>0</v>
      </c>
      <c r="D58" s="10">
        <f>JAN!E60</f>
        <v>0</v>
      </c>
      <c r="E58" s="10">
        <v>2</v>
      </c>
      <c r="F58" s="10">
        <f>APRIL!D68</f>
        <v>0</v>
      </c>
      <c r="G58" s="10">
        <v>1</v>
      </c>
      <c r="H58" s="18">
        <v>0</v>
      </c>
      <c r="I58" s="10">
        <v>1</v>
      </c>
      <c r="J58" s="18">
        <v>0</v>
      </c>
      <c r="K58" s="18">
        <v>0</v>
      </c>
      <c r="L58" s="18"/>
      <c r="M58" s="18">
        <v>0</v>
      </c>
      <c r="N58" s="18">
        <v>0</v>
      </c>
      <c r="O58" s="18">
        <v>0</v>
      </c>
      <c r="P58" s="7">
        <f t="shared" ref="P58:P60" si="4">SUM(C58:O58)</f>
        <v>4</v>
      </c>
    </row>
    <row r="59" spans="1:16">
      <c r="A59" s="8">
        <v>3</v>
      </c>
      <c r="B59" s="9" t="s">
        <v>1113</v>
      </c>
      <c r="C59" s="10">
        <v>1</v>
      </c>
      <c r="D59" s="10">
        <v>1</v>
      </c>
      <c r="E59" s="10">
        <v>2</v>
      </c>
      <c r="F59" s="10">
        <v>5</v>
      </c>
      <c r="G59" s="10">
        <v>4</v>
      </c>
      <c r="H59" s="10">
        <f>JUNI!D52</f>
        <v>0</v>
      </c>
      <c r="I59" s="10">
        <f>JULI!D44</f>
        <v>0</v>
      </c>
      <c r="J59" s="10">
        <f>AGS!D48</f>
        <v>0</v>
      </c>
      <c r="K59" s="10">
        <v>1</v>
      </c>
      <c r="L59" s="10"/>
      <c r="M59" s="18">
        <v>0</v>
      </c>
      <c r="N59" s="22">
        <v>4</v>
      </c>
      <c r="O59" s="18">
        <v>0</v>
      </c>
      <c r="P59" s="7">
        <f t="shared" si="4"/>
        <v>18</v>
      </c>
    </row>
    <row r="60" spans="1:16">
      <c r="A60" s="12">
        <v>4</v>
      </c>
      <c r="B60" s="13" t="s">
        <v>1114</v>
      </c>
      <c r="C60" s="14">
        <v>3</v>
      </c>
      <c r="D60" s="14">
        <v>1</v>
      </c>
      <c r="E60" s="14">
        <v>1</v>
      </c>
      <c r="F60" s="14">
        <v>2</v>
      </c>
      <c r="G60" s="14">
        <v>1</v>
      </c>
      <c r="H60" s="14">
        <v>3</v>
      </c>
      <c r="I60" s="14">
        <v>1</v>
      </c>
      <c r="J60" s="14">
        <v>5</v>
      </c>
      <c r="K60" s="14">
        <v>1</v>
      </c>
      <c r="L60" s="20"/>
      <c r="M60" s="20">
        <v>3</v>
      </c>
      <c r="N60" s="22">
        <v>1</v>
      </c>
      <c r="O60" s="22">
        <v>2</v>
      </c>
      <c r="P60" s="7">
        <f t="shared" si="4"/>
        <v>24</v>
      </c>
    </row>
    <row r="62" spans="1:16">
      <c r="C62" s="1">
        <f>SUM(C57:C61)</f>
        <v>12</v>
      </c>
      <c r="D62" s="1">
        <f t="shared" ref="D62" si="5">SUM(D57:D61)</f>
        <v>11</v>
      </c>
      <c r="E62" s="1">
        <f t="shared" ref="E62" si="6">SUM(E57:E61)</f>
        <v>8</v>
      </c>
      <c r="F62" s="1">
        <f t="shared" ref="F62" si="7">SUM(F57:F61)</f>
        <v>10</v>
      </c>
      <c r="G62" s="1">
        <f t="shared" ref="G62" si="8">SUM(G57:G61)</f>
        <v>19</v>
      </c>
      <c r="H62" s="1">
        <f t="shared" ref="H62" si="9">SUM(H57:H61)</f>
        <v>11</v>
      </c>
      <c r="I62" s="1">
        <f t="shared" ref="I62" si="10">SUM(I57:I61)</f>
        <v>8</v>
      </c>
      <c r="J62" s="1">
        <f t="shared" ref="J62" si="11">SUM(J57:J61)</f>
        <v>9</v>
      </c>
      <c r="K62" s="1">
        <f t="shared" ref="K62" si="12">SUM(K57:K61)</f>
        <v>17</v>
      </c>
      <c r="L62" s="1"/>
      <c r="M62" s="1">
        <f t="shared" ref="M62" si="13">SUM(M57:M61)</f>
        <v>12</v>
      </c>
      <c r="N62" s="1">
        <f t="shared" ref="N62" si="14">SUM(N57:N61)</f>
        <v>22</v>
      </c>
      <c r="O62" s="1">
        <f t="shared" ref="O62:P62" si="15">SUM(O57:O61)</f>
        <v>7</v>
      </c>
      <c r="P62" s="24">
        <f t="shared" si="15"/>
        <v>146</v>
      </c>
    </row>
  </sheetData>
  <mergeCells count="15">
    <mergeCell ref="A1:P1"/>
    <mergeCell ref="C3:K3"/>
    <mergeCell ref="A38:P38"/>
    <mergeCell ref="C40:O40"/>
    <mergeCell ref="A52:P52"/>
    <mergeCell ref="P40:P41"/>
    <mergeCell ref="P54:P55"/>
    <mergeCell ref="C54:O54"/>
    <mergeCell ref="A3:A4"/>
    <mergeCell ref="A40:A41"/>
    <mergeCell ref="A54:A55"/>
    <mergeCell ref="B3:B4"/>
    <mergeCell ref="B40:B41"/>
    <mergeCell ref="B54:B55"/>
    <mergeCell ref="O3:O4"/>
  </mergeCells>
  <pageMargins left="0.28000000000000003" right="0.2" top="0.46" bottom="0.75" header="0.3" footer="0.3"/>
  <pageSetup paperSize="256" scale="85" orientation="landscape" horizontalDpi="4294967293" r:id="rId1"/>
</worksheet>
</file>

<file path=xl/worksheets/sheet16.xml><?xml version="1.0" encoding="utf-8"?>
<worksheet xmlns="http://schemas.openxmlformats.org/spreadsheetml/2006/main" xmlns:r="http://schemas.openxmlformats.org/officeDocument/2006/relationships">
  <dimension ref="A1:G12"/>
  <sheetViews>
    <sheetView view="pageBreakPreview" zoomScaleSheetLayoutView="100" workbookViewId="0">
      <selection activeCell="D6" sqref="D6"/>
    </sheetView>
  </sheetViews>
  <sheetFormatPr defaultColWidth="9" defaultRowHeight="15"/>
  <cols>
    <col min="1" max="1" width="4.7109375" customWidth="1"/>
    <col min="2" max="2" width="24.85546875" customWidth="1"/>
    <col min="3" max="4" width="17.85546875" customWidth="1"/>
    <col min="5" max="5" width="9.140625" style="1"/>
  </cols>
  <sheetData>
    <row r="1" spans="1:7">
      <c r="A1" s="440" t="s">
        <v>1097</v>
      </c>
      <c r="B1" s="440"/>
      <c r="C1" s="440"/>
      <c r="D1" s="440"/>
      <c r="E1" s="440"/>
      <c r="F1" s="3"/>
      <c r="G1" s="3"/>
    </row>
    <row r="3" spans="1:7" s="1" customFormat="1">
      <c r="A3" s="441" t="s">
        <v>1098</v>
      </c>
      <c r="B3" s="444" t="s">
        <v>1099</v>
      </c>
      <c r="C3" s="447" t="s">
        <v>1100</v>
      </c>
      <c r="D3" s="448"/>
      <c r="E3" s="451" t="s">
        <v>1101</v>
      </c>
    </row>
    <row r="4" spans="1:7" s="1" customFormat="1">
      <c r="A4" s="442"/>
      <c r="B4" s="445"/>
      <c r="C4" s="449"/>
      <c r="D4" s="450"/>
      <c r="E4" s="452"/>
    </row>
    <row r="5" spans="1:7" s="2" customFormat="1">
      <c r="A5" s="443"/>
      <c r="B5" s="446"/>
      <c r="C5" s="5">
        <v>2016</v>
      </c>
      <c r="D5" s="6">
        <v>2017</v>
      </c>
      <c r="E5" s="7"/>
    </row>
    <row r="6" spans="1:7" ht="26.25" customHeight="1">
      <c r="A6" s="8">
        <v>1</v>
      </c>
      <c r="B6" s="9" t="s">
        <v>676</v>
      </c>
      <c r="C6" s="10">
        <v>97</v>
      </c>
      <c r="D6" s="11">
        <v>64</v>
      </c>
      <c r="E6" s="7">
        <f>SUM(C6:D6)</f>
        <v>161</v>
      </c>
    </row>
    <row r="7" spans="1:7" ht="26.25" customHeight="1">
      <c r="A7" s="8">
        <v>2</v>
      </c>
      <c r="B7" s="9" t="s">
        <v>1112</v>
      </c>
      <c r="C7" s="10">
        <v>3</v>
      </c>
      <c r="D7" s="11">
        <v>1</v>
      </c>
      <c r="E7" s="7">
        <f t="shared" ref="E7:E9" si="0">SUM(C7:D7)</f>
        <v>4</v>
      </c>
    </row>
    <row r="8" spans="1:7" ht="26.25" customHeight="1">
      <c r="A8" s="8">
        <v>3</v>
      </c>
      <c r="B8" s="9" t="s">
        <v>1113</v>
      </c>
      <c r="C8" s="10">
        <v>16</v>
      </c>
      <c r="D8" s="11">
        <v>7</v>
      </c>
      <c r="E8" s="7">
        <f t="shared" si="0"/>
        <v>23</v>
      </c>
    </row>
    <row r="9" spans="1:7" ht="26.25" customHeight="1">
      <c r="A9" s="12">
        <v>4</v>
      </c>
      <c r="B9" s="13" t="s">
        <v>1114</v>
      </c>
      <c r="C9" s="14">
        <v>24</v>
      </c>
      <c r="D9" s="15">
        <v>29</v>
      </c>
      <c r="E9" s="16">
        <f t="shared" si="0"/>
        <v>53</v>
      </c>
    </row>
    <row r="11" spans="1:7" ht="14.25" customHeight="1"/>
    <row r="12" spans="1:7" ht="15.75" customHeight="1"/>
  </sheetData>
  <mergeCells count="5">
    <mergeCell ref="A1:E1"/>
    <mergeCell ref="A3:A5"/>
    <mergeCell ref="B3:B5"/>
    <mergeCell ref="E3:E4"/>
    <mergeCell ref="C3:D4"/>
  </mergeCells>
  <pageMargins left="0.69930555555555596" right="0.69930555555555596"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20162017 (2)</vt:lpstr>
      <vt:lpstr>JAN</vt:lpstr>
      <vt:lpstr>FEB</vt:lpstr>
      <vt:lpstr>MARET</vt:lpstr>
      <vt:lpstr>APRIL</vt:lpstr>
      <vt:lpstr>MEI</vt:lpstr>
      <vt:lpstr>JUNI</vt:lpstr>
      <vt:lpstr>JULI</vt:lpstr>
      <vt:lpstr>AGS</vt:lpstr>
      <vt:lpstr>SEPT</vt:lpstr>
      <vt:lpstr>OKT</vt:lpstr>
      <vt:lpstr>NOV FIT</vt:lpstr>
      <vt:lpstr>nov</vt:lpstr>
      <vt:lpstr>DES</vt:lpstr>
      <vt:lpstr>REKAP</vt:lpstr>
      <vt:lpstr>20162017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Grisela</dc:creator>
  <cp:lastModifiedBy>BPBD-Wonosobo</cp:lastModifiedBy>
  <cp:lastPrinted>2018-03-05T05:18:06Z</cp:lastPrinted>
  <dcterms:created xsi:type="dcterms:W3CDTF">2017-01-25T00:51:00Z</dcterms:created>
  <dcterms:modified xsi:type="dcterms:W3CDTF">2018-04-03T07:33:51Z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1033-10.2.0.5805</vt:lpwstr>
  </property>
</Properties>
</file>